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codeName="ThisWorkbook" defaultThemeVersion="124226"/>
  <mc:AlternateContent xmlns:mc="http://schemas.openxmlformats.org/markup-compatibility/2006">
    <mc:Choice Requires="x15">
      <x15ac:absPath xmlns:x15ac="http://schemas.microsoft.com/office/spreadsheetml/2010/11/ac" url="C:\Users\hp\Desktop\taller SIASAR\"/>
    </mc:Choice>
  </mc:AlternateContent>
  <xr:revisionPtr revIDLastSave="0" documentId="8_{EBD3915D-DC3A-49E1-94B5-5D7F419CD7C3}"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definedNames>
    <definedName name="_xlnm._FilterDatabase" localSheetId="0" hidden="1">Hoja1!$A$4:$AG$104</definedName>
    <definedName name="_xlnm.Print_Area" localSheetId="0">Hoja1!$A$1:$AG$102</definedName>
    <definedName name="_xlnm.Print_Titles" localSheetId="0">Hoja1!$1:$6</definedName>
  </definedNames>
  <calcPr calcId="191029"/>
</workbook>
</file>

<file path=xl/calcChain.xml><?xml version="1.0" encoding="utf-8"?>
<calcChain xmlns="http://schemas.openxmlformats.org/spreadsheetml/2006/main">
  <c r="AC13" i="1" l="1"/>
  <c r="AD13" i="1" s="1"/>
  <c r="AC18" i="1"/>
  <c r="AD18" i="1" s="1"/>
  <c r="AB18" i="1"/>
  <c r="W18" i="1"/>
  <c r="S18" i="1"/>
  <c r="O18" i="1"/>
  <c r="J18" i="1"/>
  <c r="AC17" i="1"/>
  <c r="AD17" i="1" s="1"/>
  <c r="AB17" i="1"/>
  <c r="W17" i="1"/>
  <c r="S17" i="1"/>
  <c r="O17" i="1"/>
  <c r="J17" i="1"/>
  <c r="AC16" i="1"/>
  <c r="AD16" i="1" s="1"/>
  <c r="AB16" i="1"/>
  <c r="W16" i="1"/>
  <c r="S16" i="1"/>
  <c r="O16" i="1"/>
  <c r="J16" i="1"/>
  <c r="AC15" i="1"/>
  <c r="AD15" i="1" s="1"/>
  <c r="AB15" i="1"/>
  <c r="W15" i="1"/>
  <c r="S15" i="1"/>
  <c r="O15" i="1"/>
  <c r="J15" i="1"/>
  <c r="AC14" i="1"/>
  <c r="AD14" i="1" s="1"/>
  <c r="AB14" i="1"/>
  <c r="W14" i="1"/>
  <c r="S14" i="1"/>
  <c r="O14" i="1"/>
  <c r="J14" i="1"/>
  <c r="AB13" i="1"/>
  <c r="W13" i="1"/>
  <c r="S13" i="1"/>
  <c r="O13" i="1"/>
  <c r="J13" i="1"/>
  <c r="AC12" i="1"/>
  <c r="AD12" i="1" s="1"/>
  <c r="AB12" i="1"/>
  <c r="W12" i="1"/>
  <c r="S12" i="1"/>
  <c r="O12" i="1"/>
  <c r="J12" i="1"/>
  <c r="AC11" i="1"/>
  <c r="AD11" i="1" s="1"/>
  <c r="AB11" i="1"/>
  <c r="W11" i="1"/>
  <c r="S11" i="1"/>
  <c r="O11" i="1"/>
  <c r="J11" i="1"/>
  <c r="AC7" i="1"/>
  <c r="AC8" i="1"/>
  <c r="AD8" i="1" s="1"/>
  <c r="AC9" i="1"/>
  <c r="AD9" i="1" s="1"/>
  <c r="AC10" i="1"/>
  <c r="AD10" i="1" s="1"/>
  <c r="AB10" i="1"/>
  <c r="W10" i="1"/>
  <c r="S10" i="1"/>
  <c r="O10" i="1"/>
  <c r="J10" i="1"/>
  <c r="AB9" i="1"/>
  <c r="W9" i="1"/>
  <c r="S9" i="1"/>
  <c r="O9" i="1"/>
  <c r="J9" i="1"/>
  <c r="AB8" i="1"/>
  <c r="W8" i="1"/>
  <c r="S8" i="1"/>
  <c r="O8" i="1"/>
  <c r="J8" i="1"/>
  <c r="AF18" i="1" l="1"/>
  <c r="AG18" i="1" s="1"/>
  <c r="AE18" i="1"/>
  <c r="AE17" i="1"/>
  <c r="AF17" i="1"/>
  <c r="AG17" i="1" s="1"/>
  <c r="AE16" i="1"/>
  <c r="AF16" i="1"/>
  <c r="AG16" i="1" s="1"/>
  <c r="AF15" i="1"/>
  <c r="AG15" i="1" s="1"/>
  <c r="AE15" i="1"/>
  <c r="AE14" i="1"/>
  <c r="AF14" i="1"/>
  <c r="AG14" i="1" s="1"/>
  <c r="AE13" i="1"/>
  <c r="AF13" i="1"/>
  <c r="AG13" i="1" s="1"/>
  <c r="AF12" i="1"/>
  <c r="AG12" i="1" s="1"/>
  <c r="AE12" i="1"/>
  <c r="AF11" i="1"/>
  <c r="AG11" i="1" s="1"/>
  <c r="AE11" i="1"/>
  <c r="AF10" i="1"/>
  <c r="AG10" i="1" s="1"/>
  <c r="AE10" i="1"/>
  <c r="AF9" i="1"/>
  <c r="AG9" i="1" s="1"/>
  <c r="AE9" i="1"/>
  <c r="AF8" i="1"/>
  <c r="AG8" i="1" s="1"/>
  <c r="AE8" i="1"/>
  <c r="P104" i="1"/>
  <c r="Q104" i="1"/>
  <c r="N104" i="1"/>
  <c r="M104" i="1"/>
  <c r="L104" i="1"/>
  <c r="R104" i="1"/>
  <c r="D195" i="2"/>
  <c r="E195" i="2"/>
  <c r="F195" i="2"/>
  <c r="C195" i="2"/>
  <c r="D55" i="3"/>
  <c r="D54" i="3"/>
  <c r="D53" i="3"/>
  <c r="D52" i="3"/>
  <c r="D50" i="3"/>
  <c r="D49" i="3"/>
  <c r="D48" i="3"/>
  <c r="D46" i="3"/>
  <c r="D45" i="3"/>
  <c r="D44" i="3"/>
  <c r="D42" i="3"/>
  <c r="D41" i="3"/>
  <c r="D40" i="3"/>
  <c r="D39" i="3"/>
  <c r="D37" i="3"/>
  <c r="D36" i="3"/>
  <c r="D35" i="3"/>
  <c r="D34" i="3"/>
  <c r="G174" i="2"/>
  <c r="H174" i="2"/>
  <c r="I174" i="2"/>
  <c r="J174" i="2"/>
  <c r="K174" i="2"/>
  <c r="L174" i="2"/>
  <c r="M174" i="2"/>
  <c r="N174" i="2"/>
  <c r="O174" i="2"/>
  <c r="P174" i="2"/>
  <c r="Q174" i="2"/>
  <c r="R174" i="2"/>
  <c r="S174" i="2"/>
  <c r="T174" i="2"/>
  <c r="U174" i="2"/>
  <c r="V174" i="2"/>
  <c r="W174" i="2"/>
  <c r="X174" i="2"/>
  <c r="Y174" i="2"/>
  <c r="Z174" i="2"/>
  <c r="AA174" i="2"/>
  <c r="AB174" i="2"/>
  <c r="D174" i="2"/>
  <c r="E174" i="2"/>
  <c r="F174" i="2"/>
  <c r="C174" i="2"/>
  <c r="C150" i="2"/>
  <c r="D150" i="2"/>
  <c r="E150" i="2"/>
  <c r="F150" i="2"/>
  <c r="G150" i="2"/>
  <c r="H150" i="2"/>
  <c r="I150" i="2"/>
  <c r="J150" i="2"/>
  <c r="K150" i="2"/>
  <c r="L150" i="2"/>
  <c r="M150" i="2"/>
  <c r="N150" i="2"/>
  <c r="O150" i="2"/>
  <c r="P150" i="2"/>
  <c r="Q150" i="2"/>
  <c r="R150" i="2"/>
  <c r="S150" i="2"/>
  <c r="T150" i="2"/>
  <c r="U150" i="2"/>
  <c r="V150" i="2"/>
  <c r="W150" i="2"/>
  <c r="X150" i="2"/>
  <c r="V107" i="1"/>
  <c r="U107" i="1"/>
  <c r="T107" i="1"/>
  <c r="R107" i="1"/>
  <c r="Q107" i="1"/>
  <c r="P107" i="1"/>
  <c r="N107" i="1"/>
  <c r="M107" i="1"/>
  <c r="L107" i="1"/>
  <c r="K107" i="1"/>
  <c r="C101" i="2"/>
  <c r="D101" i="2"/>
  <c r="E101" i="2"/>
  <c r="F101" i="2"/>
  <c r="G107" i="1"/>
  <c r="H107" i="1"/>
  <c r="I107" i="1"/>
  <c r="F107" i="1"/>
  <c r="H54" i="2" l="1"/>
  <c r="I54" i="2"/>
  <c r="G54" i="2"/>
  <c r="C79" i="2"/>
  <c r="V104" i="1" l="1"/>
  <c r="U104" i="1"/>
  <c r="T104" i="1"/>
  <c r="AA104" i="1" l="1"/>
  <c r="Z104" i="1"/>
  <c r="Y104" i="1"/>
  <c r="X104" i="1"/>
  <c r="K104" i="1"/>
  <c r="I104" i="1"/>
  <c r="H104" i="1"/>
  <c r="G104" i="1"/>
  <c r="F104" i="1"/>
  <c r="AB7" i="1" l="1"/>
  <c r="O7" i="1" l="1"/>
  <c r="AC104" i="1" l="1"/>
  <c r="W7" i="1"/>
  <c r="S7" i="1"/>
  <c r="J7" i="1"/>
  <c r="S107" i="1" l="1"/>
  <c r="F103" i="1" l="1"/>
  <c r="AD7" i="1" l="1"/>
  <c r="AD104" i="1" l="1"/>
  <c r="AE7" i="1"/>
  <c r="AF7" i="1"/>
  <c r="AG7" i="1" s="1"/>
  <c r="AE104" i="1" l="1"/>
</calcChain>
</file>

<file path=xl/sharedStrings.xml><?xml version="1.0" encoding="utf-8"?>
<sst xmlns="http://schemas.openxmlformats.org/spreadsheetml/2006/main" count="1933" uniqueCount="162">
  <si>
    <t>B</t>
  </si>
  <si>
    <t>C</t>
  </si>
  <si>
    <t>D</t>
  </si>
  <si>
    <t>NOMBRE DE CAPS</t>
  </si>
  <si>
    <t>ALCALDIA MUNICIPAL DE JINOTEGA</t>
  </si>
  <si>
    <t>CAPS LEGALIZADO</t>
  </si>
  <si>
    <t>PUESTOS NOMBRADOS</t>
  </si>
  <si>
    <t>SE REUNEN 4 VECES 6 C/MESES</t>
  </si>
  <si>
    <t>RINDEN CUENTAS</t>
  </si>
  <si>
    <t>EXISTE TARIFA</t>
  </si>
  <si>
    <t>RECUPERACION DE COSTO</t>
  </si>
  <si>
    <t>RECAUDACION 80%</t>
  </si>
  <si>
    <t>TARIFA POR CONSUMO</t>
  </si>
  <si>
    <t>SOLIDEZ FINANCIERA</t>
  </si>
  <si>
    <t>TARIFA</t>
  </si>
  <si>
    <t>GESTION DE CAPS</t>
  </si>
  <si>
    <t>CUENTA BANCARIA</t>
  </si>
  <si>
    <t>REGISTRO CONTABLE</t>
  </si>
  <si>
    <t>INGRESOS SUPERIORES</t>
  </si>
  <si>
    <t>ATENCION OYM</t>
  </si>
  <si>
    <t>FONDO DE REPOSICION</t>
  </si>
  <si>
    <t>OPERADOR FONTANERO</t>
  </si>
  <si>
    <t>ATENCION A LA CUENCA</t>
  </si>
  <si>
    <t>BUENO</t>
  </si>
  <si>
    <t>REGULAR</t>
  </si>
  <si>
    <t>MALO</t>
  </si>
  <si>
    <t>CAIDO</t>
  </si>
  <si>
    <t>SI</t>
  </si>
  <si>
    <t>NO</t>
  </si>
  <si>
    <t>Matriz de Clasificación: Calificación/Prestador de Servicio /CAPS.</t>
  </si>
  <si>
    <t>Puntuación</t>
  </si>
  <si>
    <t>Criterios</t>
  </si>
  <si>
    <t>Gestión del CAPS</t>
  </si>
  <si>
    <t>(puntaje dado por el número de criterios respondidos de manera afirmativa)</t>
  </si>
  <si>
    <r>
      <t>·</t>
    </r>
    <r>
      <rPr>
        <sz val="7"/>
        <color theme="1"/>
        <rFont val="Times New Roman"/>
        <family val="1"/>
      </rPr>
      <t xml:space="preserve">         </t>
    </r>
    <r>
      <rPr>
        <sz val="11"/>
        <color theme="1"/>
        <rFont val="Calibri"/>
        <family val="2"/>
        <scheme val="minor"/>
      </rPr>
      <t>El CAPS está legalizado</t>
    </r>
  </si>
  <si>
    <r>
      <t>·</t>
    </r>
    <r>
      <rPr>
        <sz val="7"/>
        <color theme="1"/>
        <rFont val="Times New Roman"/>
        <family val="1"/>
      </rPr>
      <t xml:space="preserve">         </t>
    </r>
    <r>
      <rPr>
        <sz val="11"/>
        <color theme="1"/>
        <rFont val="Calibri"/>
        <family val="2"/>
        <scheme val="minor"/>
      </rPr>
      <t>Los puestos están nombrados</t>
    </r>
  </si>
  <si>
    <r>
      <t>·</t>
    </r>
    <r>
      <rPr>
        <sz val="7"/>
        <color theme="1"/>
        <rFont val="Times New Roman"/>
        <family val="1"/>
      </rPr>
      <t xml:space="preserve">         </t>
    </r>
    <r>
      <rPr>
        <sz val="11"/>
        <color theme="1"/>
        <rFont val="Calibri"/>
        <family val="2"/>
        <scheme val="minor"/>
      </rPr>
      <t>Se reúne por lo menos 4 veces cada 6 meses</t>
    </r>
  </si>
  <si>
    <r>
      <t>·</t>
    </r>
    <r>
      <rPr>
        <sz val="7"/>
        <color theme="1"/>
        <rFont val="Times New Roman"/>
        <family val="1"/>
      </rPr>
      <t xml:space="preserve">         </t>
    </r>
    <r>
      <rPr>
        <sz val="11"/>
        <color theme="1"/>
        <rFont val="Calibri"/>
        <family val="2"/>
        <scheme val="minor"/>
      </rPr>
      <t>Rinde cuentas</t>
    </r>
  </si>
  <si>
    <t xml:space="preserve"> Tres criterios cumplidos</t>
  </si>
  <si>
    <t>Dos criterios cumplidos</t>
  </si>
  <si>
    <t>Un criterio cumplido, o ninguno</t>
  </si>
  <si>
    <t>Tarifa(puntaje dado por el número de criterios respondidos de manera afirmativa)</t>
  </si>
  <si>
    <t>NOTA: solo aplica a comunidades MAG o MABE</t>
  </si>
  <si>
    <t>Tres criterios cumplidos</t>
  </si>
  <si>
    <t>Solidez financiera</t>
  </si>
  <si>
    <t>(puntaje dado por el numero de criterios respondidos de manera afirmativa, mas 1)</t>
  </si>
  <si>
    <r>
      <t>·</t>
    </r>
    <r>
      <rPr>
        <sz val="7"/>
        <color theme="1"/>
        <rFont val="Times New Roman"/>
        <family val="1"/>
      </rPr>
      <t xml:space="preserve">         </t>
    </r>
    <r>
      <rPr>
        <sz val="11"/>
        <color theme="1"/>
        <rFont val="Calibri"/>
        <family val="2"/>
        <scheme val="minor"/>
      </rPr>
      <t>Tiene cuenta bancaria</t>
    </r>
  </si>
  <si>
    <r>
      <t>·</t>
    </r>
    <r>
      <rPr>
        <sz val="7"/>
        <color theme="1"/>
        <rFont val="Times New Roman"/>
        <family val="1"/>
      </rPr>
      <t xml:space="preserve">         </t>
    </r>
    <r>
      <rPr>
        <sz val="11"/>
        <color theme="1"/>
        <rFont val="Calibri"/>
        <family val="2"/>
        <scheme val="minor"/>
      </rPr>
      <t>Lleva registros contables</t>
    </r>
  </si>
  <si>
    <r>
      <t>·</t>
    </r>
    <r>
      <rPr>
        <sz val="7"/>
        <color theme="1"/>
        <rFont val="Times New Roman"/>
        <family val="1"/>
      </rPr>
      <t xml:space="preserve">         </t>
    </r>
    <r>
      <rPr>
        <sz val="11"/>
        <color theme="1"/>
        <rFont val="Calibri"/>
        <family val="2"/>
        <scheme val="minor"/>
      </rPr>
      <t>Los ingresos son superiores a los costos</t>
    </r>
  </si>
  <si>
    <t>Un criterio cumplido</t>
  </si>
  <si>
    <t>Ningún criterio cumplido</t>
  </si>
  <si>
    <t>Atención de Operación y Mantenimiento</t>
  </si>
  <si>
    <r>
      <t>·</t>
    </r>
    <r>
      <rPr>
        <sz val="7"/>
        <color theme="1"/>
        <rFont val="Times New Roman"/>
        <family val="1"/>
      </rPr>
      <t xml:space="preserve">         </t>
    </r>
    <r>
      <rPr>
        <sz val="11"/>
        <color theme="1"/>
        <rFont val="Calibri"/>
        <family val="2"/>
        <scheme val="minor"/>
      </rPr>
      <t>El fondo de reposición de la vida útil del sistema es suficiente</t>
    </r>
  </si>
  <si>
    <r>
      <t>·</t>
    </r>
    <r>
      <rPr>
        <sz val="7"/>
        <color theme="1"/>
        <rFont val="Times New Roman"/>
        <family val="1"/>
      </rPr>
      <t xml:space="preserve">         </t>
    </r>
    <r>
      <rPr>
        <sz val="11"/>
        <color theme="1"/>
        <rFont val="Calibri"/>
        <family val="2"/>
        <scheme val="minor"/>
      </rPr>
      <t>Se brinda mantenimiento preventivo y correctivo</t>
    </r>
  </si>
  <si>
    <r>
      <t>·</t>
    </r>
    <r>
      <rPr>
        <sz val="7"/>
        <color theme="1"/>
        <rFont val="Times New Roman"/>
        <family val="1"/>
      </rPr>
      <t xml:space="preserve">         </t>
    </r>
    <r>
      <rPr>
        <sz val="11"/>
        <color theme="1"/>
        <rFont val="Calibri"/>
        <family val="2"/>
        <scheme val="minor"/>
      </rPr>
      <t>Se cuenta con un operador / fontanero para la Operación y Mantenimiento</t>
    </r>
  </si>
  <si>
    <t xml:space="preserve"> Dos criterios cumplidos</t>
  </si>
  <si>
    <t xml:space="preserve"> Un criterio cumplido</t>
  </si>
  <si>
    <t>Atención a la cuenca</t>
  </si>
  <si>
    <t>Bueno: La comunidad mantiene la fuente limpia, y tiene un programa de reforestación o cuido del bosque.</t>
  </si>
  <si>
    <t>Regular: La comunidad no está activamente reforestando o protegiendo la fuente.</t>
  </si>
  <si>
    <t>Malo: La comunidad no tiene medidas de protección de la fuente o de la toma.</t>
  </si>
  <si>
    <t>Caído: La comunidad no está haciendo nada para recuperar  la fuente.</t>
  </si>
  <si>
    <t>Item</t>
  </si>
  <si>
    <r>
      <t>·</t>
    </r>
    <r>
      <rPr>
        <sz val="7"/>
        <rFont val="Times New Roman"/>
        <family val="1"/>
      </rPr>
      <t xml:space="preserve">         </t>
    </r>
    <r>
      <rPr>
        <sz val="11"/>
        <rFont val="Calibri"/>
        <family val="2"/>
        <scheme val="minor"/>
      </rPr>
      <t>Existe tarifa</t>
    </r>
  </si>
  <si>
    <r>
      <t>·</t>
    </r>
    <r>
      <rPr>
        <sz val="7"/>
        <rFont val="Times New Roman"/>
        <family val="1"/>
      </rPr>
      <t xml:space="preserve">         </t>
    </r>
    <r>
      <rPr>
        <sz val="11"/>
        <rFont val="Calibri"/>
        <family val="2"/>
        <scheme val="minor"/>
      </rPr>
      <t>La tarifa permite recuperación de costos</t>
    </r>
  </si>
  <si>
    <r>
      <t>·</t>
    </r>
    <r>
      <rPr>
        <sz val="7"/>
        <rFont val="Times New Roman"/>
        <family val="1"/>
      </rPr>
      <t xml:space="preserve">         </t>
    </r>
    <r>
      <rPr>
        <sz val="11"/>
        <rFont val="Calibri"/>
        <family val="2"/>
        <scheme val="minor"/>
      </rPr>
      <t xml:space="preserve">La recaudación sobre facturación es superior a 80% </t>
    </r>
  </si>
  <si>
    <r>
      <t>·</t>
    </r>
    <r>
      <rPr>
        <sz val="7"/>
        <rFont val="Times New Roman"/>
        <family val="1"/>
      </rPr>
      <t xml:space="preserve">         </t>
    </r>
    <r>
      <rPr>
        <sz val="11"/>
        <rFont val="Calibri"/>
        <family val="2"/>
        <scheme val="minor"/>
      </rPr>
      <t>La tarifa es definida (por consumo)</t>
    </r>
  </si>
  <si>
    <t>ACCIONES A TOMAR</t>
  </si>
  <si>
    <t>B. Ayudar al comité a nombrar los puestos de agua de los beneficiarios del proyecto.</t>
  </si>
  <si>
    <t>B. Incentivar a CAPS a que el dinero que se recauda sea mayor que los gastos de Operación y mantenimiento.</t>
  </si>
  <si>
    <t>C. Elaboración en conjunto con el comité programa de reuniones.</t>
  </si>
  <si>
    <t>A. Hacer conciencia al CAPS de la necesidad que tenga un fondo de reposición de activos para ser incluido en la tarifa</t>
  </si>
  <si>
    <t>B. Elaboración en conjunto con el CAPS un plan maestro de operación y mantenimiento preventivo y correctivo.</t>
  </si>
  <si>
    <t>C. Sugerir al CAPS que deben asignar una persona encargada de la operación y mantenimiento del sistema.</t>
  </si>
  <si>
    <t>A. Realización de asamblea comunitaria para ratificación o elección de CAPS, entregando los instrumentos para su legalización</t>
  </si>
  <si>
    <t>Bueno</t>
  </si>
  <si>
    <t>Regular</t>
  </si>
  <si>
    <t>Malo</t>
  </si>
  <si>
    <t>Caído</t>
  </si>
  <si>
    <t>-------</t>
  </si>
  <si>
    <t>CAT.        Actual</t>
  </si>
  <si>
    <t>CAT.   SIASAR</t>
  </si>
  <si>
    <t>HUBO CAMBIO</t>
  </si>
  <si>
    <t>N°</t>
  </si>
  <si>
    <t>COMUNIDAD</t>
  </si>
  <si>
    <t>MAG</t>
  </si>
  <si>
    <t>MABE</t>
  </si>
  <si>
    <t>PPBM</t>
  </si>
  <si>
    <t>PEBM</t>
  </si>
  <si>
    <t>CM</t>
  </si>
  <si>
    <t>PUNTAJE ACTUAL</t>
  </si>
  <si>
    <t>SI(AD92="A","ALERTA VERDE",SI(AD92="B","ALERTA AMARILLA",SI(AD92="C","ALERTA NARANJA","ALERTA ROJA")))</t>
  </si>
  <si>
    <t>SI(AD90="A","1",SI(AD90="B","2",SI(AD90="C","3","4")))</t>
  </si>
  <si>
    <t>Y(X7="-------",Y7="-------",Z7="SI",AA7="SI"),Y(X7="-------",Y7="SI",Z7="SI",AA7="-------"),Y(X7="-------",Y7="SI",Z7="-------",AA7="SI"),Y(X7="SI",Y7="-------",Z7="-------",AA7="SI"),Y(X7="SI",Y7="-------",Z7="SI",AA7="-------"),Y(X7="SI",Y7="SI",Z7="-------",AA7="-------")</t>
  </si>
  <si>
    <t>MANTENIMIENTO PYC</t>
  </si>
  <si>
    <t>D. Estimular al CAPS a la rendición de cuentas a la comunidad.</t>
  </si>
  <si>
    <t>A. Ayudar a CAPS a definir una tarifa técnicamente factible para el sostenimiento del sistema y que se aprobado en asamblea comunitaria.</t>
  </si>
  <si>
    <r>
      <t xml:space="preserve">C. </t>
    </r>
    <r>
      <rPr>
        <sz val="11"/>
        <color theme="1"/>
        <rFont val="Arial Narrow"/>
        <family val="2"/>
      </rPr>
      <t xml:space="preserve"> </t>
    </r>
    <r>
      <rPr>
        <sz val="11"/>
        <color rgb="FF000000"/>
        <rFont val="Arial Narrow"/>
        <family val="2"/>
      </rPr>
      <t>Elaboración de planes de recaudación y de cobro de mora para que esta sea igual o menor al 20% con el CAPS.</t>
    </r>
  </si>
  <si>
    <r>
      <t>D</t>
    </r>
    <r>
      <rPr>
        <sz val="11"/>
        <color theme="1"/>
        <rFont val="Arial Narrow"/>
        <family val="2"/>
      </rPr>
      <t xml:space="preserve">. </t>
    </r>
    <r>
      <rPr>
        <sz val="11"/>
        <color rgb="FF000000"/>
        <rFont val="Arial Narrow"/>
        <family val="2"/>
      </rPr>
      <t>Si proyecto tiene micro medidores, que se hagan lecturas y se cobre conforme a consumo.</t>
    </r>
  </si>
  <si>
    <t>A.  Apoyar al CAPS en las gestiones pertinentes para la apertura de cuenta bancarias con dos firmas liberadoras.</t>
  </si>
  <si>
    <t>B.  Ayudar al CAPS para el montaje de libros contables</t>
  </si>
  <si>
    <r>
      <t xml:space="preserve">C. </t>
    </r>
    <r>
      <rPr>
        <sz val="11"/>
        <color theme="1"/>
        <rFont val="Arial Narrow"/>
        <family val="2"/>
      </rPr>
      <t xml:space="preserve"> </t>
    </r>
    <r>
      <rPr>
        <sz val="11"/>
        <color rgb="FF000000"/>
        <rFont val="Arial Narrow"/>
        <family val="2"/>
      </rPr>
      <t xml:space="preserve"> Elaboración de planes de recaudación y revisión de tarifa.</t>
    </r>
  </si>
  <si>
    <r>
      <t xml:space="preserve">A. </t>
    </r>
    <r>
      <rPr>
        <sz val="11"/>
        <color theme="1"/>
        <rFont val="Arial Narrow"/>
        <family val="2"/>
      </rPr>
      <t xml:space="preserve"> Dar seguimiento a la comunidad en mantener  la fuente limpia, y cumplan con el programa de reforestación o cuido del bosque.</t>
    </r>
  </si>
  <si>
    <r>
      <t xml:space="preserve">B. Activar a la comunidad para la </t>
    </r>
    <r>
      <rPr>
        <sz val="11"/>
        <color theme="1"/>
        <rFont val="Arial Narrow"/>
        <family val="2"/>
      </rPr>
      <t>reforestación o protección de la fuente.</t>
    </r>
  </si>
  <si>
    <r>
      <t xml:space="preserve">C. </t>
    </r>
    <r>
      <rPr>
        <sz val="11"/>
        <color theme="1"/>
        <rFont val="Arial Narrow"/>
        <family val="2"/>
      </rPr>
      <t xml:space="preserve"> </t>
    </r>
    <r>
      <rPr>
        <sz val="11"/>
        <color rgb="FF000000"/>
        <rFont val="Arial Narrow"/>
        <family val="2"/>
      </rPr>
      <t xml:space="preserve"> Elaboración de un  plan de manejo preventivo y correctivo de la cuenca en conjunto con el CAPS para tomar medidas de inmediato porque está en peligro las sostenibilidad del proyecto.</t>
    </r>
  </si>
  <si>
    <t>D. Elaboración de un  plan de manejo preventivo y correctivo de la cuenca en conjunto con el CAPS para tomar medidas de inmediato porque está en peligro las sostenibilidad del proyecto.</t>
  </si>
  <si>
    <t>Tarifa</t>
  </si>
  <si>
    <t>Solidez Financiera</t>
  </si>
  <si>
    <t>Operación y Mantenimiento</t>
  </si>
  <si>
    <t>Atención a la Cuenca.</t>
  </si>
  <si>
    <t>CAPS con puestos nombrados</t>
  </si>
  <si>
    <t>CAPS que se reúnen 4 veces 6 c/meses</t>
  </si>
  <si>
    <t>CAPS que rinden cuentas</t>
  </si>
  <si>
    <t>Criterio</t>
  </si>
  <si>
    <t>CAPS legalizado</t>
  </si>
  <si>
    <t>Datos SIASAR</t>
  </si>
  <si>
    <t>Datos Actuales</t>
  </si>
  <si>
    <t>Existe tarifa</t>
  </si>
  <si>
    <t>Recuperación de costo</t>
  </si>
  <si>
    <t>Recaudación &gt;= 80%</t>
  </si>
  <si>
    <t>Tarifa por consumo</t>
  </si>
  <si>
    <t>Cuenta Bancaria</t>
  </si>
  <si>
    <t>Registro Contable</t>
  </si>
  <si>
    <t>Ingresos Superiores</t>
  </si>
  <si>
    <t>Mantenimiento Preventivo y Correctivo</t>
  </si>
  <si>
    <t>Operador o Fontanero</t>
  </si>
  <si>
    <t>Fondo de Reposición</t>
  </si>
  <si>
    <t>Categoría</t>
  </si>
  <si>
    <t>A</t>
  </si>
  <si>
    <t>CAPS Registrados</t>
  </si>
  <si>
    <t>CAT. SIASAR</t>
  </si>
  <si>
    <t>CAT. ACTUALES</t>
  </si>
  <si>
    <t>TIPO DE CAMBIO</t>
  </si>
  <si>
    <t xml:space="preserve"> TIPO DE ALERTA</t>
  </si>
  <si>
    <t>Totales</t>
  </si>
  <si>
    <t>Categoría A</t>
  </si>
  <si>
    <t>Categoría B</t>
  </si>
  <si>
    <t>Categoría C</t>
  </si>
  <si>
    <t>Categoría D</t>
  </si>
  <si>
    <t>Gestión de CAPS</t>
  </si>
  <si>
    <t>TIPO DE SISTEMA</t>
  </si>
  <si>
    <t>La Virgen No.1</t>
  </si>
  <si>
    <t>VIRGEN 1</t>
  </si>
  <si>
    <t>Los Alpes</t>
  </si>
  <si>
    <t>Victor Hugo Chavarria</t>
  </si>
  <si>
    <t>Rio Grande</t>
  </si>
  <si>
    <t>Fuente de Vida</t>
  </si>
  <si>
    <t>San Francisco de Los Cedros</t>
  </si>
  <si>
    <t>Juan Agustin Gonzalez</t>
  </si>
  <si>
    <t>Jiguina</t>
  </si>
  <si>
    <t>Las Colinas</t>
  </si>
  <si>
    <t>Bendicion de Dios</t>
  </si>
  <si>
    <t>Apaquila</t>
  </si>
  <si>
    <t>San Esteban No. 2</t>
  </si>
  <si>
    <t>Divino Niño</t>
  </si>
  <si>
    <t>Chaguite Grande No. 1</t>
  </si>
  <si>
    <t>Chaguite Grande No.1</t>
  </si>
  <si>
    <t>Las Cureñas</t>
  </si>
  <si>
    <t>El Limito</t>
  </si>
  <si>
    <t>Pita El Horno</t>
  </si>
  <si>
    <t>Padre Odorico de Andrea</t>
  </si>
  <si>
    <t>MATRIZ DE CLASIFICACION DE 12 CAPS DEL MUNICIPIO DE JINOTEGA AÑO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</si>
</sst>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sz val="11"/>
      <color theme="1"/>
      <name val="Arial Narrow"/>
      <family val="2"/>
    </font>
    <font>
      <sz val="11"/>
      <color theme="1"/>
      <name val="Arial Narrow"/>
      <family val="2"/>
    </font>
    <font>
      <sz val="11"/>
      <color theme="1"/>
      <name val="Arial Narrow"/>
      <family val="2"/>
    </font>
    <font>
      <sz val="11"/>
      <color theme="1"/>
      <name val="Arial Narrow"/>
      <family val="2"/>
    </font>
    <font>
      <b/>
      <sz val="11"/>
      <color theme="1"/>
      <name val="Calibri"/>
      <family val="2"/>
      <scheme val="minor"/>
    </font>
    <font>
      <b/>
      <sz val="16"/>
      <color theme="3"/>
      <name val="Calibri"/>
      <family val="2"/>
      <scheme val="minor"/>
    </font>
    <font>
      <sz val="11"/>
      <color theme="1"/>
      <name val="Calibri"/>
      <family val="2"/>
      <scheme val="minor"/>
    </font>
    <font>
      <sz val="11"/>
      <color theme="1"/>
      <name val="Symbol"/>
      <family val="1"/>
      <charset val="2"/>
    </font>
    <font>
      <sz val="7"/>
      <color theme="1"/>
      <name val="Times New Roman"/>
      <family val="1"/>
    </font>
    <font>
      <sz val="11"/>
      <name val="Calibri"/>
      <family val="2"/>
      <scheme val="minor"/>
    </font>
    <font>
      <b/>
      <sz val="11"/>
      <color theme="0"/>
      <name val="Calibri"/>
      <family val="2"/>
      <scheme val="minor"/>
    </font>
    <font>
      <sz val="11"/>
      <name val="Symbol"/>
      <family val="1"/>
      <charset val="2"/>
    </font>
    <font>
      <sz val="7"/>
      <name val="Times New Roman"/>
      <family val="1"/>
    </font>
    <font>
      <u/>
      <sz val="11"/>
      <color theme="10"/>
      <name val="Calibri"/>
      <family val="2"/>
      <scheme val="minor"/>
    </font>
    <font>
      <b/>
      <sz val="11"/>
      <color theme="1"/>
      <name val="Arial Narrow"/>
      <family val="2"/>
    </font>
    <font>
      <sz val="36"/>
      <color theme="1"/>
      <name val="Arial Narrow"/>
      <family val="2"/>
    </font>
    <font>
      <sz val="28"/>
      <color theme="1"/>
      <name val="Arial Narrow"/>
      <family val="2"/>
    </font>
    <font>
      <b/>
      <sz val="11"/>
      <color theme="3"/>
      <name val="Arial Narrow"/>
      <family val="2"/>
    </font>
    <font>
      <b/>
      <sz val="10"/>
      <color theme="3"/>
      <name val="Arial Narrow"/>
      <family val="2"/>
    </font>
    <font>
      <b/>
      <sz val="12"/>
      <color theme="1"/>
      <name val="Arial Narrow"/>
      <family val="2"/>
    </font>
    <font>
      <b/>
      <sz val="12"/>
      <name val="Arial Narrow"/>
      <family val="2"/>
    </font>
    <font>
      <b/>
      <sz val="16"/>
      <color theme="0"/>
      <name val="Arial Narrow"/>
      <family val="2"/>
    </font>
    <font>
      <b/>
      <sz val="12"/>
      <color theme="3"/>
      <name val="Arial Narrow"/>
      <family val="2"/>
    </font>
    <font>
      <b/>
      <sz val="12"/>
      <color theme="3"/>
      <name val="Calibri"/>
      <family val="2"/>
      <scheme val="minor"/>
    </font>
    <font>
      <b/>
      <sz val="11"/>
      <name val="Calibri"/>
      <family val="2"/>
      <scheme val="minor"/>
    </font>
    <font>
      <b/>
      <sz val="12"/>
      <color theme="0"/>
      <name val="Arial Narrow"/>
      <family val="2"/>
    </font>
    <font>
      <sz val="11"/>
      <color rgb="FF000000"/>
      <name val="Arial Narrow"/>
      <family val="2"/>
    </font>
    <font>
      <b/>
      <sz val="10"/>
      <color rgb="FF000000"/>
      <name val="Arial Narrow"/>
      <family val="2"/>
    </font>
    <font>
      <sz val="10"/>
      <color rgb="FF000000"/>
      <name val="Arial Narrow"/>
      <family val="2"/>
    </font>
    <font>
      <sz val="12"/>
      <color theme="1"/>
      <name val="Arial Narrow"/>
      <family val="2"/>
    </font>
    <font>
      <b/>
      <sz val="12"/>
      <color rgb="FF000000"/>
      <name val="Arial Narrow"/>
      <family val="2"/>
    </font>
    <font>
      <sz val="12"/>
      <name val="Arial"/>
      <family val="2"/>
    </font>
    <font>
      <b/>
      <sz val="18"/>
      <name val="Arial"/>
      <family val="2"/>
    </font>
    <font>
      <b/>
      <sz val="11"/>
      <color rgb="FF000000"/>
      <name val="Arial Narrow"/>
      <family val="2"/>
    </font>
    <font>
      <b/>
      <sz val="16"/>
      <color rgb="FFFF0000"/>
      <name val="Calibri"/>
      <family val="2"/>
      <scheme val="minor"/>
    </font>
    <font>
      <b/>
      <sz val="16"/>
      <color rgb="FFC00000"/>
      <name val="Calibri"/>
      <family val="2"/>
      <scheme val="minor"/>
    </font>
    <font>
      <b/>
      <sz val="12"/>
      <color rgb="FF7030A0"/>
      <name val="Calibri"/>
      <family val="2"/>
      <scheme val="minor"/>
    </font>
    <font>
      <b/>
      <sz val="10"/>
      <color rgb="FF7030A0"/>
      <name val="Arial Narrow"/>
      <family val="2"/>
    </font>
    <font>
      <b/>
      <sz val="11"/>
      <color rgb="FF7030A0"/>
      <name val="Arial Narrow"/>
      <family val="2"/>
    </font>
    <font>
      <b/>
      <sz val="12"/>
      <color rgb="FF7030A0"/>
      <name val="Arial Narrow"/>
      <family val="2"/>
    </font>
    <font>
      <b/>
      <sz val="11"/>
      <color rgb="FF7030A0"/>
      <name val="Calibri"/>
      <family val="2"/>
      <scheme val="minor"/>
    </font>
    <font>
      <b/>
      <sz val="18"/>
      <color rgb="FF7030A0"/>
      <name val="Arial"/>
      <family val="2"/>
    </font>
    <font>
      <b/>
      <sz val="16"/>
      <color rgb="FF7030A0"/>
      <name val="Calibri"/>
      <family val="2"/>
      <scheme val="minor"/>
    </font>
    <font>
      <b/>
      <sz val="12"/>
      <name val="Calibri"/>
      <family val="2"/>
      <scheme val="minor"/>
    </font>
    <font>
      <b/>
      <sz val="10"/>
      <name val="Arial Narrow"/>
      <family val="2"/>
    </font>
    <font>
      <b/>
      <sz val="11"/>
      <name val="Arial Narrow"/>
      <family val="2"/>
    </font>
    <font>
      <b/>
      <sz val="16"/>
      <name val="Arial Narrow"/>
      <family val="2"/>
    </font>
    <font>
      <b/>
      <sz val="8"/>
      <name val="Calibri"/>
      <family val="2"/>
      <scheme val="minor"/>
    </font>
    <font>
      <b/>
      <sz val="16"/>
      <name val="Calibri"/>
      <family val="2"/>
      <scheme val="minor"/>
    </font>
    <font>
      <b/>
      <sz val="20"/>
      <name val="Calibri"/>
      <family val="2"/>
      <scheme val="minor"/>
    </font>
    <font>
      <b/>
      <sz val="12"/>
      <color rgb="FFFF0000"/>
      <name val="Calibri"/>
      <family val="2"/>
      <scheme val="minor"/>
    </font>
    <font>
      <b/>
      <sz val="10"/>
      <color rgb="FFFF0000"/>
      <name val="Arial Narrow"/>
      <family val="2"/>
    </font>
    <font>
      <b/>
      <sz val="11"/>
      <color rgb="FFFF0000"/>
      <name val="Arial Narrow"/>
      <family val="2"/>
    </font>
    <font>
      <b/>
      <sz val="12"/>
      <color rgb="FFFF0000"/>
      <name val="Arial Narrow"/>
      <family val="2"/>
    </font>
    <font>
      <b/>
      <sz val="11"/>
      <color rgb="FFFF0000"/>
      <name val="Calibri"/>
      <family val="2"/>
      <scheme val="minor"/>
    </font>
    <font>
      <b/>
      <sz val="18"/>
      <color rgb="FFFF0000"/>
      <name val="Arial"/>
      <family val="2"/>
    </font>
  </fonts>
  <fills count="22">
    <fill>
      <patternFill patternType="none"/>
    </fill>
    <fill>
      <patternFill patternType="gray125"/>
    </fill>
    <fill>
      <patternFill patternType="solid">
        <fgColor rgb="FF0070C0"/>
        <bgColor indexed="64"/>
      </patternFill>
    </fill>
    <fill>
      <patternFill patternType="solid">
        <fgColor theme="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rgb="FFFFE599"/>
        <bgColor indexed="64"/>
      </patternFill>
    </fill>
    <fill>
      <patternFill patternType="solid">
        <fgColor rgb="FFD9E2F3"/>
        <bgColor indexed="64"/>
      </patternFill>
    </fill>
    <fill>
      <patternFill patternType="solid">
        <fgColor rgb="FFDEEAF6"/>
        <bgColor indexed="64"/>
      </patternFill>
    </fill>
    <fill>
      <patternFill patternType="solid">
        <fgColor rgb="FF8EAADB"/>
        <bgColor indexed="64"/>
      </patternFill>
    </fill>
    <fill>
      <patternFill patternType="solid">
        <fgColor rgb="FFB4C6E7"/>
        <bgColor indexed="64"/>
      </patternFill>
    </fill>
    <fill>
      <patternFill patternType="solid">
        <fgColor rgb="FF9CC2E5"/>
        <bgColor indexed="64"/>
      </patternFill>
    </fill>
    <fill>
      <patternFill patternType="solid">
        <fgColor rgb="FF8DB4E2"/>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259">
    <xf numFmtId="0" fontId="0" fillId="0" borderId="0" xfId="0"/>
    <xf numFmtId="0" fontId="0" fillId="0" borderId="0" xfId="0" applyAlignment="1">
      <alignment horizontal="center" vertical="center"/>
    </xf>
    <xf numFmtId="0" fontId="10" fillId="0" borderId="0" xfId="0" applyFont="1" applyAlignment="1">
      <alignment horizontal="center" vertical="center"/>
    </xf>
    <xf numFmtId="0" fontId="11" fillId="2" borderId="11"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7" fillId="9" borderId="14" xfId="0" applyFont="1" applyFill="1" applyBorder="1" applyAlignment="1">
      <alignment horizontal="center" vertical="center" wrapText="1"/>
    </xf>
    <xf numFmtId="0" fontId="8" fillId="9" borderId="14" xfId="0" applyFont="1" applyFill="1" applyBorder="1" applyAlignment="1">
      <alignment horizontal="left" vertical="center" wrapText="1"/>
    </xf>
    <xf numFmtId="0" fontId="0" fillId="9" borderId="11" xfId="0" applyFill="1" applyBorder="1" applyAlignment="1">
      <alignment horizontal="center" vertical="center" wrapText="1"/>
    </xf>
    <xf numFmtId="0" fontId="8" fillId="9" borderId="11" xfId="0" applyFont="1" applyFill="1" applyBorder="1" applyAlignment="1">
      <alignment horizontal="left" vertical="center" wrapText="1"/>
    </xf>
    <xf numFmtId="0" fontId="7" fillId="5" borderId="14"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0" fillId="5" borderId="11" xfId="0" applyFill="1" applyBorder="1" applyAlignment="1">
      <alignment horizontal="center" vertical="center" wrapText="1"/>
    </xf>
    <xf numFmtId="0" fontId="8" fillId="5" borderId="11" xfId="0" applyFont="1" applyFill="1" applyBorder="1" applyAlignment="1">
      <alignment horizontal="left" vertical="center" wrapText="1"/>
    </xf>
    <xf numFmtId="0" fontId="10" fillId="6" borderId="14" xfId="0" applyFont="1" applyFill="1" applyBorder="1" applyAlignment="1">
      <alignment horizontal="center" vertical="center" wrapText="1"/>
    </xf>
    <xf numFmtId="0" fontId="12" fillId="6" borderId="14" xfId="0" applyFont="1" applyFill="1" applyBorder="1" applyAlignment="1">
      <alignment horizontal="left" vertical="center" wrapText="1"/>
    </xf>
    <xf numFmtId="0" fontId="10" fillId="6" borderId="11" xfId="0" applyFont="1" applyFill="1" applyBorder="1" applyAlignment="1">
      <alignment horizontal="center" vertical="center" wrapText="1"/>
    </xf>
    <xf numFmtId="0" fontId="12" fillId="6" borderId="11" xfId="0" applyFont="1" applyFill="1" applyBorder="1" applyAlignment="1">
      <alignment horizontal="left" vertical="center" wrapText="1"/>
    </xf>
    <xf numFmtId="0" fontId="8" fillId="3" borderId="14" xfId="0" applyFont="1" applyFill="1" applyBorder="1" applyAlignment="1">
      <alignment vertical="center" wrapText="1"/>
    </xf>
    <xf numFmtId="0" fontId="0" fillId="3" borderId="11" xfId="0" applyFill="1" applyBorder="1" applyAlignment="1">
      <alignment vertical="center" wrapText="1"/>
    </xf>
    <xf numFmtId="0" fontId="7" fillId="3" borderId="14" xfId="0" applyFont="1" applyFill="1" applyBorder="1" applyAlignment="1">
      <alignment vertical="center" wrapText="1"/>
    </xf>
    <xf numFmtId="0" fontId="7" fillId="3" borderId="11" xfId="0" applyFont="1" applyFill="1" applyBorder="1" applyAlignment="1">
      <alignment vertical="center" wrapText="1"/>
    </xf>
    <xf numFmtId="0" fontId="14" fillId="0" borderId="0" xfId="1"/>
    <xf numFmtId="0" fontId="6" fillId="0" borderId="0" xfId="0" applyFont="1"/>
    <xf numFmtId="0" fontId="4" fillId="0" borderId="0" xfId="0" applyFont="1"/>
    <xf numFmtId="0" fontId="15" fillId="0" borderId="0" xfId="0" applyFont="1" applyAlignment="1">
      <alignment horizontal="center"/>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19" fillId="0" borderId="3" xfId="0" applyFont="1" applyBorder="1" applyAlignment="1">
      <alignment horizontal="left" vertical="center" wrapText="1"/>
    </xf>
    <xf numFmtId="0" fontId="19" fillId="0" borderId="3" xfId="0" applyFont="1" applyBorder="1" applyAlignment="1">
      <alignment vertical="center" wrapText="1"/>
    </xf>
    <xf numFmtId="0" fontId="19" fillId="0" borderId="1" xfId="0" applyFont="1" applyFill="1" applyBorder="1" applyAlignment="1">
      <alignment horizontal="center" vertical="center"/>
    </xf>
    <xf numFmtId="164"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164" fontId="23" fillId="0" borderId="3" xfId="0" applyNumberFormat="1" applyFont="1" applyBorder="1" applyAlignment="1">
      <alignment horizontal="center" vertical="center"/>
    </xf>
    <xf numFmtId="0" fontId="23" fillId="0" borderId="3" xfId="0" applyFont="1" applyBorder="1" applyAlignment="1">
      <alignment horizontal="center" vertical="center"/>
    </xf>
    <xf numFmtId="0" fontId="18" fillId="0" borderId="1" xfId="0" applyFont="1" applyBorder="1" applyAlignment="1">
      <alignment horizontal="center" vertical="center"/>
    </xf>
    <xf numFmtId="0" fontId="4" fillId="0" borderId="0" xfId="0" applyFont="1" applyAlignment="1">
      <alignment horizontal="center"/>
    </xf>
    <xf numFmtId="0" fontId="18" fillId="0" borderId="3" xfId="0" applyFont="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2" fillId="0" borderId="0" xfId="0"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ill="1"/>
    <xf numFmtId="0" fontId="24" fillId="0" borderId="2" xfId="0" applyFont="1" applyBorder="1" applyAlignment="1">
      <alignment horizontal="center" vertical="center"/>
    </xf>
    <xf numFmtId="0" fontId="24"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27" fillId="0" borderId="0" xfId="0" applyFont="1" applyBorder="1" applyAlignment="1">
      <alignment vertical="center"/>
    </xf>
    <xf numFmtId="0" fontId="15" fillId="0" borderId="0" xfId="0" applyFont="1" applyBorder="1" applyAlignment="1">
      <alignment horizontal="center"/>
    </xf>
    <xf numFmtId="0" fontId="4" fillId="0" borderId="0" xfId="0" applyFont="1" applyBorder="1" applyAlignment="1">
      <alignment horizontal="center"/>
    </xf>
    <xf numFmtId="0" fontId="4" fillId="0" borderId="0" xfId="0" applyFont="1" applyBorder="1"/>
    <xf numFmtId="0" fontId="3" fillId="0" borderId="0" xfId="0" applyFont="1" applyBorder="1" applyAlignment="1">
      <alignment horizontal="left"/>
    </xf>
    <xf numFmtId="0" fontId="2" fillId="0" borderId="0" xfId="0" applyFont="1" applyBorder="1"/>
    <xf numFmtId="0" fontId="27" fillId="0" borderId="0" xfId="0" applyFont="1" applyBorder="1" applyAlignment="1">
      <alignment horizontal="justify" vertical="center"/>
    </xf>
    <xf numFmtId="0" fontId="0" fillId="0" borderId="0" xfId="0" applyBorder="1"/>
    <xf numFmtId="0" fontId="18" fillId="0" borderId="1" xfId="0" applyFont="1" applyFill="1" applyBorder="1" applyAlignment="1">
      <alignment horizontal="center" vertical="center" wrapText="1"/>
    </xf>
    <xf numFmtId="0" fontId="28" fillId="14"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8" fillId="16" borderId="1" xfId="0" applyFont="1" applyFill="1" applyBorder="1" applyAlignment="1">
      <alignment horizontal="center" vertical="center" wrapText="1"/>
    </xf>
    <xf numFmtId="0" fontId="28" fillId="17" borderId="1" xfId="0" applyFont="1" applyFill="1" applyBorder="1" applyAlignment="1">
      <alignment horizontal="center" vertical="center" wrapText="1"/>
    </xf>
    <xf numFmtId="0" fontId="28" fillId="18" borderId="1" xfId="0" applyFont="1" applyFill="1" applyBorder="1" applyAlignment="1">
      <alignment horizontal="center" vertical="center" wrapText="1"/>
    </xf>
    <xf numFmtId="0" fontId="28" fillId="19" borderId="1" xfId="0" applyFont="1" applyFill="1" applyBorder="1" applyAlignment="1">
      <alignment horizontal="center" vertical="center" wrapText="1"/>
    </xf>
    <xf numFmtId="0" fontId="28" fillId="14" borderId="2" xfId="0" applyFont="1" applyFill="1" applyBorder="1" applyAlignment="1">
      <alignment horizontal="center" vertical="center" wrapText="1"/>
    </xf>
    <xf numFmtId="0" fontId="28" fillId="14" borderId="4"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29" fillId="0" borderId="4" xfId="0" applyFont="1" applyBorder="1" applyAlignment="1">
      <alignment horizontal="center" vertical="center" wrapText="1"/>
    </xf>
    <xf numFmtId="0" fontId="28" fillId="15" borderId="22" xfId="0" applyFont="1" applyFill="1" applyBorder="1" applyAlignment="1">
      <alignment horizontal="center" vertical="center" wrapText="1"/>
    </xf>
    <xf numFmtId="0" fontId="29" fillId="0" borderId="3" xfId="0" applyFont="1" applyBorder="1" applyAlignment="1">
      <alignment horizontal="center" vertical="center" wrapText="1"/>
    </xf>
    <xf numFmtId="0" fontId="28" fillId="16" borderId="3" xfId="0" applyFont="1" applyFill="1" applyBorder="1" applyAlignment="1">
      <alignment horizontal="center" vertical="center" wrapText="1"/>
    </xf>
    <xf numFmtId="0" fontId="28" fillId="19" borderId="3" xfId="0" applyFont="1" applyFill="1" applyBorder="1" applyAlignment="1">
      <alignment horizontal="center" vertical="center" wrapText="1"/>
    </xf>
    <xf numFmtId="0" fontId="29" fillId="0" borderId="5" xfId="0" applyFont="1" applyBorder="1" applyAlignment="1">
      <alignment horizontal="center" vertical="center" wrapText="1"/>
    </xf>
    <xf numFmtId="0" fontId="28" fillId="8" borderId="19" xfId="0" applyFont="1" applyFill="1" applyBorder="1" applyAlignment="1">
      <alignment vertical="center" wrapText="1"/>
    </xf>
    <xf numFmtId="0" fontId="28" fillId="17" borderId="3" xfId="0" applyFont="1" applyFill="1" applyBorder="1" applyAlignment="1">
      <alignment vertical="center" wrapText="1"/>
    </xf>
    <xf numFmtId="0" fontId="29" fillId="0" borderId="3" xfId="0" applyFont="1" applyBorder="1" applyAlignment="1">
      <alignment vertical="center" wrapText="1"/>
    </xf>
    <xf numFmtId="0" fontId="28" fillId="18" borderId="1" xfId="0" applyFont="1" applyFill="1" applyBorder="1" applyAlignment="1">
      <alignment vertical="center" wrapText="1"/>
    </xf>
    <xf numFmtId="0" fontId="28" fillId="18" borderId="3" xfId="0" applyFont="1" applyFill="1" applyBorder="1" applyAlignment="1">
      <alignment vertical="center" wrapText="1"/>
    </xf>
    <xf numFmtId="0" fontId="30" fillId="0" borderId="1" xfId="0" applyFont="1" applyBorder="1" applyAlignment="1">
      <alignment horizontal="center" vertical="center"/>
    </xf>
    <xf numFmtId="0" fontId="20" fillId="20" borderId="19" xfId="0" applyFont="1" applyFill="1" applyBorder="1" applyAlignment="1">
      <alignment horizontal="center" vertical="center"/>
    </xf>
    <xf numFmtId="0" fontId="20" fillId="20" borderId="21" xfId="0" applyFont="1" applyFill="1" applyBorder="1" applyAlignment="1">
      <alignment horizontal="center" vertical="center"/>
    </xf>
    <xf numFmtId="0" fontId="20" fillId="20" borderId="20" xfId="0" applyFont="1" applyFill="1" applyBorder="1" applyAlignment="1">
      <alignment horizontal="center" vertical="center"/>
    </xf>
    <xf numFmtId="0" fontId="20" fillId="0" borderId="2" xfId="0" applyFont="1" applyBorder="1" applyAlignment="1">
      <alignment horizontal="center" vertical="center"/>
    </xf>
    <xf numFmtId="0" fontId="30" fillId="0" borderId="4" xfId="0" applyFont="1" applyBorder="1" applyAlignment="1">
      <alignment horizontal="center" vertical="center"/>
    </xf>
    <xf numFmtId="0" fontId="31" fillId="8" borderId="22" xfId="0" applyFont="1" applyFill="1" applyBorder="1" applyAlignment="1">
      <alignment horizontal="center" vertical="center"/>
    </xf>
    <xf numFmtId="0" fontId="31" fillId="8" borderId="3" xfId="0" applyFont="1" applyFill="1" applyBorder="1" applyAlignment="1">
      <alignment horizontal="center" vertical="center"/>
    </xf>
    <xf numFmtId="0" fontId="31" fillId="8" borderId="5" xfId="0" applyFont="1" applyFill="1" applyBorder="1" applyAlignment="1">
      <alignment horizontal="center" vertical="center"/>
    </xf>
    <xf numFmtId="0" fontId="32" fillId="0" borderId="0" xfId="0" applyFont="1"/>
    <xf numFmtId="164" fontId="33" fillId="0" borderId="4"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25" fillId="0" borderId="1" xfId="0" applyFont="1" applyBorder="1" applyAlignment="1">
      <alignment horizontal="center" vertical="center" wrapText="1"/>
    </xf>
    <xf numFmtId="0" fontId="33" fillId="0" borderId="4" xfId="0" applyFont="1" applyFill="1" applyBorder="1" applyAlignment="1">
      <alignment horizontal="center" vertical="center" wrapText="1"/>
    </xf>
    <xf numFmtId="0" fontId="24" fillId="0" borderId="22" xfId="0" applyFont="1" applyBorder="1" applyAlignment="1">
      <alignment horizontal="center" vertical="center"/>
    </xf>
    <xf numFmtId="0" fontId="25" fillId="0" borderId="3" xfId="0" applyFont="1" applyBorder="1" applyAlignment="1">
      <alignment horizontal="center" vertical="center" wrapText="1"/>
    </xf>
    <xf numFmtId="0" fontId="33" fillId="0" borderId="5" xfId="0" applyFont="1" applyFill="1" applyBorder="1" applyAlignment="1">
      <alignment horizontal="center" vertical="center" wrapText="1"/>
    </xf>
    <xf numFmtId="0" fontId="34" fillId="8"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8" borderId="21" xfId="0" applyFont="1" applyFill="1" applyBorder="1" applyAlignment="1">
      <alignment horizontal="center" vertical="center" wrapText="1"/>
    </xf>
    <xf numFmtId="0" fontId="34" fillId="8" borderId="20" xfId="0" applyFont="1" applyFill="1" applyBorder="1" applyAlignment="1">
      <alignment horizontal="center" vertical="center" wrapText="1"/>
    </xf>
    <xf numFmtId="0" fontId="34" fillId="15" borderId="2" xfId="0" applyFont="1" applyFill="1" applyBorder="1" applyAlignment="1">
      <alignment horizontal="left" vertical="center" wrapText="1"/>
    </xf>
    <xf numFmtId="0" fontId="34" fillId="8" borderId="2" xfId="0" applyFont="1" applyFill="1" applyBorder="1" applyAlignment="1">
      <alignment vertical="center" wrapText="1"/>
    </xf>
    <xf numFmtId="0" fontId="34" fillId="16" borderId="2" xfId="0" applyFont="1" applyFill="1" applyBorder="1" applyAlignment="1">
      <alignment horizontal="left" vertical="center" wrapText="1"/>
    </xf>
    <xf numFmtId="0" fontId="34" fillId="8" borderId="4" xfId="0" applyFont="1" applyFill="1" applyBorder="1" applyAlignment="1">
      <alignment horizontal="center" vertical="center" wrapText="1"/>
    </xf>
    <xf numFmtId="0" fontId="34" fillId="17" borderId="2" xfId="0" applyFont="1" applyFill="1" applyBorder="1" applyAlignment="1">
      <alignment horizontal="left" vertical="center" wrapText="1"/>
    </xf>
    <xf numFmtId="0" fontId="34" fillId="17" borderId="2" xfId="0" applyFont="1" applyFill="1" applyBorder="1" applyAlignment="1">
      <alignment vertical="center" wrapText="1"/>
    </xf>
    <xf numFmtId="0" fontId="34" fillId="18" borderId="2" xfId="0" applyFont="1" applyFill="1" applyBorder="1" applyAlignment="1">
      <alignment horizontal="left" vertical="center" wrapText="1"/>
    </xf>
    <xf numFmtId="0" fontId="34" fillId="18" borderId="2" xfId="0" applyFont="1" applyFill="1" applyBorder="1" applyAlignment="1">
      <alignment vertical="center" wrapText="1"/>
    </xf>
    <xf numFmtId="0" fontId="34" fillId="19" borderId="2" xfId="0" applyFont="1" applyFill="1" applyBorder="1" applyAlignment="1">
      <alignment horizontal="left" vertical="center" wrapText="1"/>
    </xf>
    <xf numFmtId="0" fontId="34" fillId="19" borderId="22" xfId="0" applyFont="1" applyFill="1" applyBorder="1" applyAlignment="1">
      <alignment horizontal="left" vertical="center" wrapText="1"/>
    </xf>
    <xf numFmtId="0" fontId="34" fillId="0" borderId="3" xfId="0" applyFont="1" applyBorder="1" applyAlignment="1">
      <alignment horizontal="center" vertical="center" wrapText="1"/>
    </xf>
    <xf numFmtId="0" fontId="15" fillId="0" borderId="1" xfId="0" applyFont="1" applyBorder="1" applyAlignment="1">
      <alignment horizontal="center"/>
    </xf>
    <xf numFmtId="0" fontId="15" fillId="0" borderId="4" xfId="0" applyFont="1" applyBorder="1" applyAlignment="1">
      <alignment horizontal="center"/>
    </xf>
    <xf numFmtId="0" fontId="15" fillId="8" borderId="1" xfId="0" applyFont="1" applyFill="1" applyBorder="1" applyAlignment="1">
      <alignment horizontal="center"/>
    </xf>
    <xf numFmtId="0" fontId="15" fillId="8" borderId="4" xfId="0" applyFont="1" applyFill="1" applyBorder="1" applyAlignment="1">
      <alignment horizontal="center"/>
    </xf>
    <xf numFmtId="0" fontId="15" fillId="0" borderId="4" xfId="0" applyFont="1" applyBorder="1" applyAlignment="1">
      <alignment horizontal="center" vertical="center"/>
    </xf>
    <xf numFmtId="0" fontId="15" fillId="0" borderId="3" xfId="0" applyFont="1" applyBorder="1" applyAlignment="1">
      <alignment horizontal="center"/>
    </xf>
    <xf numFmtId="0" fontId="15" fillId="0" borderId="5" xfId="0" applyFont="1" applyBorder="1" applyAlignment="1">
      <alignment horizontal="center" vertical="center"/>
    </xf>
    <xf numFmtId="0" fontId="34" fillId="8" borderId="1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35" fillId="0" borderId="0" xfId="0" applyFont="1"/>
    <xf numFmtId="0" fontId="35" fillId="0" borderId="0" xfId="0" applyFont="1" applyFill="1" applyBorder="1" applyAlignment="1">
      <alignment horizontal="center" wrapText="1"/>
    </xf>
    <xf numFmtId="0" fontId="36" fillId="0" borderId="0" xfId="0" applyFont="1" applyFill="1" applyBorder="1" applyAlignment="1">
      <alignment horizontal="center" wrapText="1"/>
    </xf>
    <xf numFmtId="0" fontId="36" fillId="0" borderId="0" xfId="0" applyFont="1"/>
    <xf numFmtId="0" fontId="18" fillId="0" borderId="3" xfId="0" applyFont="1" applyBorder="1" applyAlignment="1">
      <alignment horizontal="center" vertical="center" wrapText="1"/>
    </xf>
    <xf numFmtId="0" fontId="37" fillId="0" borderId="2" xfId="0" applyFont="1" applyBorder="1" applyAlignment="1">
      <alignment horizontal="center" vertical="center"/>
    </xf>
    <xf numFmtId="0" fontId="37" fillId="0" borderId="1" xfId="0" applyFont="1" applyBorder="1" applyAlignment="1">
      <alignment horizontal="center" vertical="center" wrapText="1"/>
    </xf>
    <xf numFmtId="0" fontId="38" fillId="0" borderId="1" xfId="0" applyFont="1" applyBorder="1" applyAlignment="1">
      <alignment horizontal="center" vertical="center"/>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8" fillId="0" borderId="1" xfId="0" applyFont="1" applyBorder="1" applyAlignment="1">
      <alignment vertical="center" wrapText="1"/>
    </xf>
    <xf numFmtId="164" fontId="40" fillId="0" borderId="1" xfId="0" applyNumberFormat="1" applyFont="1" applyBorder="1" applyAlignment="1">
      <alignment horizontal="center" vertical="center"/>
    </xf>
    <xf numFmtId="0" fontId="40" fillId="0" borderId="1" xfId="0" applyFont="1" applyBorder="1" applyAlignment="1">
      <alignment horizontal="center" vertical="center"/>
    </xf>
    <xf numFmtId="0" fontId="37" fillId="0" borderId="1" xfId="0" applyFont="1" applyBorder="1" applyAlignment="1">
      <alignment horizontal="center" vertical="center"/>
    </xf>
    <xf numFmtId="0" fontId="41" fillId="0" borderId="1" xfId="0" applyFont="1" applyBorder="1" applyAlignment="1">
      <alignment horizontal="center" vertical="center" wrapText="1"/>
    </xf>
    <xf numFmtId="0" fontId="42" fillId="0" borderId="4"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43" fillId="0" borderId="0" xfId="0" applyFont="1"/>
    <xf numFmtId="0" fontId="43" fillId="0" borderId="0" xfId="0" applyFont="1" applyFill="1" applyBorder="1" applyAlignment="1">
      <alignment horizontal="center" wrapText="1"/>
    </xf>
    <xf numFmtId="0" fontId="44" fillId="0" borderId="2" xfId="0" applyFont="1" applyBorder="1" applyAlignment="1">
      <alignment horizontal="center" vertical="center"/>
    </xf>
    <xf numFmtId="0" fontId="44" fillId="0" borderId="1" xfId="0" applyFont="1" applyBorder="1" applyAlignment="1">
      <alignment horizontal="center" vertical="center" wrapText="1"/>
    </xf>
    <xf numFmtId="0" fontId="45"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1" xfId="0" applyFont="1" applyBorder="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horizontal="left" vertical="center" wrapText="1"/>
    </xf>
    <xf numFmtId="0" fontId="45" fillId="0" borderId="1" xfId="0" applyFont="1" applyBorder="1" applyAlignment="1">
      <alignment vertical="center" wrapText="1"/>
    </xf>
    <xf numFmtId="164"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44" fillId="0" borderId="1" xfId="0" applyFont="1" applyBorder="1" applyAlignment="1">
      <alignment horizontal="center" vertical="center"/>
    </xf>
    <xf numFmtId="0" fontId="47" fillId="0" borderId="0" xfId="0" applyFont="1" applyFill="1" applyBorder="1" applyAlignment="1">
      <alignment horizontal="center" vertical="center" wrapText="1"/>
    </xf>
    <xf numFmtId="0" fontId="10" fillId="0" borderId="0" xfId="0" applyFont="1" applyFill="1"/>
    <xf numFmtId="0" fontId="10" fillId="0" borderId="0" xfId="0" applyFont="1"/>
    <xf numFmtId="0" fontId="45" fillId="0" borderId="1" xfId="0" applyFont="1" applyFill="1" applyBorder="1" applyAlignment="1">
      <alignment horizontal="center" vertical="center"/>
    </xf>
    <xf numFmtId="164" fontId="25" fillId="0" borderId="1" xfId="0" applyNumberFormat="1" applyFont="1" applyFill="1" applyBorder="1" applyAlignment="1">
      <alignment horizontal="center" vertical="center" wrapText="1"/>
    </xf>
    <xf numFmtId="164" fontId="48" fillId="0" borderId="0" xfId="0" applyNumberFormat="1" applyFont="1"/>
    <xf numFmtId="0" fontId="49" fillId="0" borderId="0" xfId="0" applyFont="1"/>
    <xf numFmtId="0" fontId="49" fillId="0" borderId="0" xfId="0" applyFont="1" applyFill="1" applyBorder="1" applyAlignment="1">
      <alignment horizontal="center" vertical="center" wrapText="1"/>
    </xf>
    <xf numFmtId="0" fontId="50" fillId="0" borderId="0" xfId="0" applyFont="1" applyAlignment="1">
      <alignment horizontal="center" vertical="center"/>
    </xf>
    <xf numFmtId="0" fontId="49" fillId="0" borderId="0" xfId="0" applyFont="1" applyAlignment="1">
      <alignment horizontal="center" vertical="center"/>
    </xf>
    <xf numFmtId="0" fontId="49" fillId="0" borderId="0" xfId="0" quotePrefix="1" applyFont="1" applyAlignment="1">
      <alignment horizontal="center" vertical="center"/>
    </xf>
    <xf numFmtId="0" fontId="49" fillId="0" borderId="0" xfId="0" applyFont="1" applyFill="1" applyBorder="1" applyAlignment="1">
      <alignment horizontal="center" wrapText="1"/>
    </xf>
    <xf numFmtId="0" fontId="46" fillId="0" borderId="1" xfId="0" applyFont="1" applyFill="1" applyBorder="1" applyAlignment="1">
      <alignment horizontal="center" vertical="center" wrapText="1"/>
    </xf>
    <xf numFmtId="0" fontId="44" fillId="0" borderId="2" xfId="0" applyFont="1" applyFill="1" applyBorder="1" applyAlignment="1">
      <alignment horizontal="center" vertical="center"/>
    </xf>
    <xf numFmtId="0" fontId="44" fillId="0" borderId="1" xfId="0" applyFont="1" applyFill="1" applyBorder="1" applyAlignment="1">
      <alignment horizontal="center" vertical="center" wrapText="1"/>
    </xf>
    <xf numFmtId="0" fontId="46" fillId="0" borderId="1" xfId="0" applyFont="1" applyFill="1" applyBorder="1" applyAlignment="1">
      <alignment horizontal="center"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left" vertical="center" wrapText="1"/>
    </xf>
    <xf numFmtId="0" fontId="45" fillId="0" borderId="1" xfId="0" applyFont="1" applyFill="1" applyBorder="1" applyAlignment="1">
      <alignment vertical="center" wrapText="1"/>
    </xf>
    <xf numFmtId="164" fontId="21" fillId="0" borderId="1" xfId="0" applyNumberFormat="1" applyFont="1" applyFill="1" applyBorder="1" applyAlignment="1">
      <alignment horizontal="center" vertical="center"/>
    </xf>
    <xf numFmtId="0" fontId="21" fillId="0" borderId="1" xfId="0" applyFont="1" applyFill="1" applyBorder="1" applyAlignment="1">
      <alignment horizontal="center" vertical="center"/>
    </xf>
    <xf numFmtId="0" fontId="44"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49" fillId="0" borderId="0" xfId="0" applyFont="1" applyFill="1"/>
    <xf numFmtId="0" fontId="0" fillId="0" borderId="0" xfId="0" applyFill="1" applyAlignment="1">
      <alignment vertical="center"/>
    </xf>
    <xf numFmtId="0" fontId="0" fillId="0" borderId="0" xfId="0" applyAlignment="1">
      <alignment vertical="center"/>
    </xf>
    <xf numFmtId="0" fontId="51" fillId="0" borderId="2" xfId="0" applyFont="1" applyBorder="1" applyAlignment="1">
      <alignment horizontal="center" vertical="center"/>
    </xf>
    <xf numFmtId="0" fontId="51" fillId="0" borderId="1" xfId="0" applyFont="1" applyBorder="1" applyAlignment="1">
      <alignment horizontal="center" vertical="center" wrapText="1"/>
    </xf>
    <xf numFmtId="0" fontId="52" fillId="0" borderId="1" xfId="0" applyFont="1" applyBorder="1" applyAlignment="1">
      <alignment horizontal="center" vertical="center"/>
    </xf>
    <xf numFmtId="0" fontId="53" fillId="0" borderId="1" xfId="0" applyFont="1" applyBorder="1" applyAlignment="1">
      <alignment horizontal="center" vertical="center" wrapText="1"/>
    </xf>
    <xf numFmtId="0" fontId="53" fillId="0" borderId="1" xfId="0" applyFont="1" applyBorder="1" applyAlignment="1">
      <alignment horizontal="center" vertical="center"/>
    </xf>
    <xf numFmtId="0" fontId="52" fillId="0" borderId="1" xfId="0" applyFont="1" applyBorder="1" applyAlignment="1">
      <alignment horizontal="center" vertical="center" wrapText="1"/>
    </xf>
    <xf numFmtId="0" fontId="52" fillId="0" borderId="1" xfId="0" applyFont="1" applyBorder="1" applyAlignment="1">
      <alignment horizontal="left" vertical="center" wrapText="1"/>
    </xf>
    <xf numFmtId="0" fontId="52" fillId="0" borderId="1" xfId="0" applyFont="1" applyBorder="1" applyAlignment="1">
      <alignment vertical="center" wrapText="1"/>
    </xf>
    <xf numFmtId="164" fontId="54" fillId="0" borderId="1" xfId="0" applyNumberFormat="1" applyFont="1" applyBorder="1" applyAlignment="1">
      <alignment horizontal="center" vertical="center"/>
    </xf>
    <xf numFmtId="0" fontId="54" fillId="0" borderId="1" xfId="0" applyFont="1" applyBorder="1" applyAlignment="1">
      <alignment horizontal="center" vertical="center"/>
    </xf>
    <xf numFmtId="0" fontId="51" fillId="0" borderId="1" xfId="0" applyFont="1" applyBorder="1" applyAlignment="1">
      <alignment horizontal="center" vertical="center"/>
    </xf>
    <xf numFmtId="0" fontId="55" fillId="0" borderId="1" xfId="0" applyFont="1" applyBorder="1" applyAlignment="1">
      <alignment horizontal="center" vertical="center" wrapText="1"/>
    </xf>
    <xf numFmtId="0" fontId="56" fillId="0" borderId="4" xfId="0" applyFont="1" applyFill="1" applyBorder="1" applyAlignment="1">
      <alignment horizontal="center" vertical="center" wrapText="1"/>
    </xf>
    <xf numFmtId="0" fontId="19" fillId="21" borderId="1" xfId="0" applyFont="1" applyFill="1" applyBorder="1" applyAlignment="1">
      <alignment horizontal="center" vertical="center"/>
    </xf>
    <xf numFmtId="0" fontId="45" fillId="21" borderId="1" xfId="0" applyFont="1" applyFill="1" applyBorder="1" applyAlignment="1">
      <alignment horizontal="center" vertical="center" wrapText="1"/>
    </xf>
    <xf numFmtId="0" fontId="45" fillId="21" borderId="1" xfId="0" applyFont="1" applyFill="1" applyBorder="1" applyAlignment="1">
      <alignment horizontal="center" vertical="center"/>
    </xf>
    <xf numFmtId="0" fontId="21" fillId="21" borderId="1" xfId="0" applyFont="1" applyFill="1" applyBorder="1" applyAlignment="1">
      <alignment horizontal="center" vertical="center"/>
    </xf>
    <xf numFmtId="0" fontId="27" fillId="0" borderId="0" xfId="0" applyFont="1" applyBorder="1" applyAlignment="1">
      <alignment horizontal="left" vertical="center"/>
    </xf>
    <xf numFmtId="0" fontId="21" fillId="10" borderId="1"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0" fillId="13" borderId="1" xfId="0" applyFont="1" applyFill="1" applyBorder="1" applyAlignment="1">
      <alignment horizontal="center" vertical="center"/>
    </xf>
    <xf numFmtId="0" fontId="26" fillId="2" borderId="2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6" fillId="0" borderId="0" xfId="0" applyFont="1" applyAlignment="1">
      <alignment horizontal="center" wrapText="1"/>
    </xf>
    <xf numFmtId="0" fontId="26" fillId="2" borderId="19"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21" xfId="0" applyFont="1" applyFill="1" applyBorder="1" applyAlignment="1">
      <alignment horizontal="center" vertical="center"/>
    </xf>
    <xf numFmtId="0" fontId="20" fillId="11"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17" fillId="0" borderId="0" xfId="0" applyFont="1" applyAlignment="1">
      <alignment horizontal="center"/>
    </xf>
    <xf numFmtId="0" fontId="20" fillId="5" borderId="25" xfId="0" applyFont="1" applyFill="1" applyBorder="1" applyAlignment="1">
      <alignment horizontal="center" vertical="center" wrapText="1"/>
    </xf>
    <xf numFmtId="0" fontId="20" fillId="5" borderId="26"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7" fillId="4" borderId="18" xfId="0" applyFont="1" applyFill="1" applyBorder="1" applyAlignment="1">
      <alignment vertical="center" wrapText="1"/>
    </xf>
    <xf numFmtId="0" fontId="7" fillId="4" borderId="12" xfId="0" applyFont="1" applyFill="1" applyBorder="1" applyAlignment="1">
      <alignment vertical="center" wrapText="1"/>
    </xf>
    <xf numFmtId="0" fontId="10" fillId="6" borderId="18"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7" fillId="9" borderId="18"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29" fillId="0" borderId="1" xfId="0" applyFont="1" applyBorder="1" applyAlignment="1">
      <alignment horizontal="center" vertical="center" wrapText="1"/>
    </xf>
    <xf numFmtId="0" fontId="28" fillId="16" borderId="1" xfId="0" applyFont="1" applyFill="1" applyBorder="1" applyAlignment="1">
      <alignment horizontal="center" vertical="center" wrapText="1"/>
    </xf>
    <xf numFmtId="0" fontId="28" fillId="17" borderId="1" xfId="0" applyFont="1" applyFill="1" applyBorder="1" applyAlignment="1">
      <alignment horizontal="center" vertical="center" wrapText="1"/>
    </xf>
    <xf numFmtId="0" fontId="28" fillId="8" borderId="21"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8" fillId="8" borderId="20" xfId="0" applyFont="1" applyFill="1" applyBorder="1" applyAlignment="1">
      <alignment horizontal="center" vertical="center" wrapText="1"/>
    </xf>
    <xf numFmtId="0" fontId="28" fillId="18" borderId="1" xfId="0" applyFont="1" applyFill="1" applyBorder="1" applyAlignment="1">
      <alignment horizontal="center" vertical="center" wrapText="1"/>
    </xf>
    <xf numFmtId="0" fontId="28" fillId="19" borderId="1" xfId="0" applyFont="1" applyFill="1" applyBorder="1" applyAlignment="1">
      <alignment horizontal="center" vertical="center" wrapText="1"/>
    </xf>
  </cellXfs>
  <cellStyles count="2">
    <cellStyle name="Hipervínculo" xfId="1" builtinId="8"/>
    <cellStyle name="Normal" xfId="0" builtinId="0"/>
  </cellStyles>
  <dxfs count="38">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C00000"/>
          </stop>
          <stop position="1">
            <color rgb="FFFF0000"/>
          </stop>
        </gradientFill>
      </fill>
    </dxf>
    <dxf>
      <fill>
        <gradientFill type="path" left="0.5" right="0.5" top="0.5" bottom="0.5">
          <stop position="0">
            <color rgb="FFFFC000"/>
          </stop>
          <stop position="1">
            <color rgb="FFFFFF00"/>
          </stop>
        </gradientFill>
      </fill>
      <border>
        <left style="thin">
          <color auto="1"/>
        </left>
        <right style="thin">
          <color auto="1"/>
        </right>
        <top style="thin">
          <color auto="1"/>
        </top>
        <bottom style="thin">
          <color auto="1"/>
        </bottom>
        <vertical/>
        <horizontal/>
      </border>
    </dxf>
    <dxf>
      <fill>
        <gradientFill type="path" left="0.5" right="0.5" top="0.5" bottom="0.5">
          <stop position="0">
            <color rgb="FFFFC000"/>
          </stop>
          <stop position="1">
            <color rgb="FFEE620C"/>
          </stop>
        </gradientFill>
      </fill>
      <border>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rgb="FFC00000"/>
        <name val="Arial Narrow"/>
        <scheme val="none"/>
      </font>
    </dxf>
    <dxf>
      <font>
        <b/>
        <i val="0"/>
        <strike val="0"/>
        <condense val="0"/>
        <extend val="0"/>
        <outline val="0"/>
        <shadow val="0"/>
        <u val="none"/>
        <vertAlign val="baseline"/>
        <sz val="12"/>
        <color rgb="FFFF0000"/>
        <name val="Calibri"/>
        <scheme val="minor"/>
      </font>
    </dxf>
  </dxfs>
  <tableStyles count="0" defaultTableStyle="TableStyleMedium2" defaultPivotStyle="PivotStyleLight16"/>
  <colors>
    <mruColors>
      <color rgb="FFFFFF8B"/>
      <color rgb="FFEE62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image" Target="../media/image1.jpeg"/><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image" Target="../media/image1.jpeg"/><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NI" b="1" cap="small" baseline="0">
                <a:solidFill>
                  <a:sysClr val="windowText" lastClr="000000"/>
                </a:solidFill>
              </a:rPr>
              <a:t>GESTION DEL CAPS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NI"/>
        </a:p>
      </c:txPr>
    </c:title>
    <c:autoTitleDeleted val="0"/>
    <c:plotArea>
      <c:layout>
        <c:manualLayout>
          <c:layoutTarget val="inner"/>
          <c:xMode val="edge"/>
          <c:yMode val="edge"/>
          <c:x val="0.10636125502991002"/>
          <c:y val="0.23420090296369139"/>
          <c:w val="0.83090208086786221"/>
          <c:h val="0.46308162651547152"/>
        </c:manualLayout>
      </c:layout>
      <c:barChart>
        <c:barDir val="col"/>
        <c:grouping val="clustered"/>
        <c:varyColors val="0"/>
        <c:ser>
          <c:idx val="0"/>
          <c:order val="0"/>
          <c:tx>
            <c:strRef>
              <c:f>Hoja3!$C$3:$C$4</c:f>
              <c:strCache>
                <c:ptCount val="2"/>
                <c:pt idx="0">
                  <c:v>Datos SIASAR</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19050">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Hoja3!$B$5:$B$9</c:f>
              <c:strCache>
                <c:ptCount val="5"/>
                <c:pt idx="0">
                  <c:v>CAPS legalizado</c:v>
                </c:pt>
                <c:pt idx="1">
                  <c:v>CAPS con puestos nombrados</c:v>
                </c:pt>
                <c:pt idx="3">
                  <c:v>CAPS que se reúnen 4 veces 6 c/meses</c:v>
                </c:pt>
                <c:pt idx="4">
                  <c:v>CAPS que rinden cuentas</c:v>
                </c:pt>
              </c:strCache>
            </c:strRef>
          </c:cat>
          <c:val>
            <c:numRef>
              <c:f>Hoja3!$C$5:$C$9</c:f>
              <c:numCache>
                <c:formatCode>General</c:formatCode>
                <c:ptCount val="5"/>
                <c:pt idx="0">
                  <c:v>14</c:v>
                </c:pt>
                <c:pt idx="1">
                  <c:v>65</c:v>
                </c:pt>
                <c:pt idx="3">
                  <c:v>21</c:v>
                </c:pt>
                <c:pt idx="4">
                  <c:v>56</c:v>
                </c:pt>
              </c:numCache>
            </c:numRef>
          </c:val>
          <c:extLst>
            <c:ext xmlns:c16="http://schemas.microsoft.com/office/drawing/2014/chart" uri="{C3380CC4-5D6E-409C-BE32-E72D297353CC}">
              <c16:uniqueId val="{00000000-B702-46DB-89C8-BBE6C8968EC4}"/>
            </c:ext>
          </c:extLst>
        </c:ser>
        <c:ser>
          <c:idx val="1"/>
          <c:order val="1"/>
          <c:tx>
            <c:strRef>
              <c:f>Hoja3!$D$3:$D$4</c:f>
              <c:strCache>
                <c:ptCount val="2"/>
                <c:pt idx="0">
                  <c:v>Datos Actuales</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w="12700">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Hoja3!$B$5:$B$9</c:f>
              <c:strCache>
                <c:ptCount val="5"/>
                <c:pt idx="0">
                  <c:v>CAPS legalizado</c:v>
                </c:pt>
                <c:pt idx="1">
                  <c:v>CAPS con puestos nombrados</c:v>
                </c:pt>
                <c:pt idx="3">
                  <c:v>CAPS que se reúnen 4 veces 6 c/meses</c:v>
                </c:pt>
                <c:pt idx="4">
                  <c:v>CAPS que rinden cuentas</c:v>
                </c:pt>
              </c:strCache>
            </c:strRef>
          </c:cat>
          <c:val>
            <c:numRef>
              <c:f>Hoja3!$D$5:$D$9</c:f>
              <c:numCache>
                <c:formatCode>General</c:formatCode>
                <c:ptCount val="5"/>
                <c:pt idx="0">
                  <c:v>18</c:v>
                </c:pt>
                <c:pt idx="1">
                  <c:v>82</c:v>
                </c:pt>
                <c:pt idx="3">
                  <c:v>9</c:v>
                </c:pt>
                <c:pt idx="4">
                  <c:v>43</c:v>
                </c:pt>
              </c:numCache>
            </c:numRef>
          </c:val>
          <c:extLst>
            <c:ext xmlns:c16="http://schemas.microsoft.com/office/drawing/2014/chart" uri="{C3380CC4-5D6E-409C-BE32-E72D297353CC}">
              <c16:uniqueId val="{00000001-B702-46DB-89C8-BBE6C8968EC4}"/>
            </c:ext>
          </c:extLst>
        </c:ser>
        <c:dLbls>
          <c:showLegendKey val="0"/>
          <c:showVal val="0"/>
          <c:showCatName val="0"/>
          <c:showSerName val="0"/>
          <c:showPercent val="0"/>
          <c:showBubbleSize val="0"/>
        </c:dLbls>
        <c:gapWidth val="219"/>
        <c:overlap val="-27"/>
        <c:axId val="-267813520"/>
        <c:axId val="-267822768"/>
      </c:barChart>
      <c:catAx>
        <c:axId val="-267813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crossAx val="-267822768"/>
        <c:crosses val="autoZero"/>
        <c:auto val="1"/>
        <c:lblAlgn val="ctr"/>
        <c:lblOffset val="100"/>
        <c:noMultiLvlLbl val="0"/>
      </c:catAx>
      <c:valAx>
        <c:axId val="-267822768"/>
        <c:scaling>
          <c:orientation val="minMax"/>
        </c:scaling>
        <c:delete val="0"/>
        <c:axPos val="l"/>
        <c:majorGridlines>
          <c:spPr>
            <a:ln w="9525" cap="flat" cmpd="sng" algn="ctr">
              <a:solidFill>
                <a:schemeClr val="bg2">
                  <a:lumMod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NI"/>
          </a:p>
        </c:txPr>
        <c:crossAx val="-267813520"/>
        <c:crosses val="autoZero"/>
        <c:crossBetween val="between"/>
      </c:valAx>
      <c:spPr>
        <a:pattFill prst="pct5">
          <a:fgClr>
            <a:schemeClr val="bg2">
              <a:lumMod val="90000"/>
            </a:schemeClr>
          </a:fgClr>
          <a:bgClr>
            <a:schemeClr val="bg1"/>
          </a:bgClr>
        </a:pattFill>
        <a:ln>
          <a:noFill/>
        </a:ln>
        <a:effectLst/>
      </c:spPr>
    </c:plotArea>
    <c:legend>
      <c:legendPos val="t"/>
      <c:layout>
        <c:manualLayout>
          <c:xMode val="edge"/>
          <c:yMode val="edge"/>
          <c:x val="0.23762191185929976"/>
          <c:y val="0.12940342402946167"/>
          <c:w val="0.53195999441845909"/>
          <c:h val="9.885459775310752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legend>
    <c:plotVisOnly val="1"/>
    <c:dispBlanksAs val="gap"/>
    <c:showDLblsOverMax val="0"/>
  </c:chart>
  <c:spPr>
    <a:gradFill flip="none" rotWithShape="1">
      <a:gsLst>
        <a:gs pos="7000">
          <a:schemeClr val="bg1"/>
        </a:gs>
        <a:gs pos="52000">
          <a:schemeClr val="accent5">
            <a:lumMod val="60000"/>
            <a:lumOff val="40000"/>
          </a:schemeClr>
        </a:gs>
        <a:gs pos="97000">
          <a:schemeClr val="bg1"/>
        </a:gs>
      </a:gsLst>
      <a:lin ang="2700000" scaled="1"/>
      <a:tileRect/>
    </a:gradFill>
    <a:ln w="19050" cap="flat" cmpd="sng" algn="ctr">
      <a:solidFill>
        <a:sysClr val="windowText" lastClr="000000"/>
      </a:solidFill>
      <a:prstDash val="dash"/>
      <a:round/>
    </a:ln>
    <a:effectLst/>
  </c:spPr>
  <c:txPr>
    <a:bodyPr/>
    <a:lstStyle/>
    <a:p>
      <a:pPr>
        <a:defRPr/>
      </a:pPr>
      <a:endParaRPr lang="es-NI"/>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NI" sz="1700">
                <a:latin typeface="Agency FB" panose="020B0503020202020204" pitchFamily="34" charset="0"/>
              </a:rPr>
              <a:t>Operación</a:t>
            </a:r>
            <a:r>
              <a:rPr lang="es-NI" sz="1700" baseline="0">
                <a:latin typeface="Agency FB" panose="020B0503020202020204" pitchFamily="34" charset="0"/>
              </a:rPr>
              <a:t> y Mantenimiento por Categoría</a:t>
            </a:r>
            <a:endParaRPr lang="es-NI" sz="1700">
              <a:latin typeface="Agency FB" panose="020B0503020202020204" pitchFamily="34" charset="0"/>
            </a:endParaRPr>
          </a:p>
        </c:rich>
      </c:tx>
      <c:layout>
        <c:manualLayout>
          <c:xMode val="edge"/>
          <c:yMode val="edge"/>
          <c:x val="9.1006780402449694E-2"/>
          <c:y val="4.1666666666666664E-2"/>
        </c:manualLayout>
      </c:layout>
      <c:overlay val="0"/>
      <c:spPr>
        <a:noFill/>
        <a:ln>
          <a:noFill/>
        </a:ln>
        <a:effectLst/>
      </c:spPr>
      <c:txPr>
        <a:bodyPr rot="0" spcFirstLastPara="1" vertOverflow="ellipsis" vert="horz" wrap="square" anchor="ctr" anchorCtr="1"/>
        <a:lstStyle/>
        <a:p>
          <a:pPr>
            <a:defRPr sz="14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NI"/>
        </a:p>
      </c:txPr>
    </c:title>
    <c:autoTitleDeleted val="0"/>
    <c:plotArea>
      <c:layout>
        <c:manualLayout>
          <c:layoutTarget val="inner"/>
          <c:xMode val="edge"/>
          <c:yMode val="edge"/>
          <c:x val="6.1025371828521434E-2"/>
          <c:y val="0.18300925925925926"/>
          <c:w val="0.90286351706036749"/>
          <c:h val="0.55283136482939632"/>
        </c:manualLayout>
      </c:layout>
      <c:barChart>
        <c:barDir val="col"/>
        <c:grouping val="clustered"/>
        <c:varyColors val="0"/>
        <c:ser>
          <c:idx val="0"/>
          <c:order val="0"/>
          <c:tx>
            <c:strRef>
              <c:f>Hoja3!$B$47</c:f>
              <c:strCache>
                <c:ptCount val="1"/>
                <c:pt idx="0">
                  <c:v>Totales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Hoja3!$A$48:$A$50</c:f>
              <c:strCache>
                <c:ptCount val="3"/>
                <c:pt idx="0">
                  <c:v>Fondo de Reposición</c:v>
                </c:pt>
                <c:pt idx="1">
                  <c:v>Mantenimiento Preventivo y Correctivo</c:v>
                </c:pt>
                <c:pt idx="2">
                  <c:v>Operador o Fontanero</c:v>
                </c:pt>
              </c:strCache>
            </c:strRef>
          </c:cat>
          <c:val>
            <c:numRef>
              <c:f>Hoja3!$B$48:$B$50</c:f>
              <c:numCache>
                <c:formatCode>General</c:formatCode>
                <c:ptCount val="3"/>
                <c:pt idx="0">
                  <c:v>5</c:v>
                </c:pt>
                <c:pt idx="1">
                  <c:v>23</c:v>
                </c:pt>
                <c:pt idx="2">
                  <c:v>74</c:v>
                </c:pt>
              </c:numCache>
            </c:numRef>
          </c:val>
          <c:extLst>
            <c:ext xmlns:c16="http://schemas.microsoft.com/office/drawing/2014/chart" uri="{C3380CC4-5D6E-409C-BE32-E72D297353CC}">
              <c16:uniqueId val="{00000000-4344-429E-9C9C-E9E99672328A}"/>
            </c:ext>
          </c:extLst>
        </c:ser>
        <c:ser>
          <c:idx val="1"/>
          <c:order val="1"/>
          <c:tx>
            <c:strRef>
              <c:f>Hoja3!$C$47</c:f>
              <c:strCache>
                <c:ptCount val="1"/>
                <c:pt idx="0">
                  <c:v>Categoría 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NI"/>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Hoja3!$A$48:$A$50</c:f>
              <c:strCache>
                <c:ptCount val="3"/>
                <c:pt idx="0">
                  <c:v>Fondo de Reposición</c:v>
                </c:pt>
                <c:pt idx="1">
                  <c:v>Mantenimiento Preventivo y Correctivo</c:v>
                </c:pt>
                <c:pt idx="2">
                  <c:v>Operador o Fontanero</c:v>
                </c:pt>
              </c:strCache>
            </c:strRef>
          </c:cat>
          <c:val>
            <c:numRef>
              <c:f>Hoja3!$C$48:$C$50</c:f>
              <c:numCache>
                <c:formatCode>General</c:formatCode>
                <c:ptCount val="3"/>
                <c:pt idx="0">
                  <c:v>0</c:v>
                </c:pt>
                <c:pt idx="1">
                  <c:v>0</c:v>
                </c:pt>
                <c:pt idx="2">
                  <c:v>0</c:v>
                </c:pt>
              </c:numCache>
            </c:numRef>
          </c:val>
          <c:extLst>
            <c:ext xmlns:c16="http://schemas.microsoft.com/office/drawing/2014/chart" uri="{C3380CC4-5D6E-409C-BE32-E72D297353CC}">
              <c16:uniqueId val="{00000001-4344-429E-9C9C-E9E99672328A}"/>
            </c:ext>
          </c:extLst>
        </c:ser>
        <c:ser>
          <c:idx val="2"/>
          <c:order val="2"/>
          <c:tx>
            <c:strRef>
              <c:f>Hoja3!$D$47</c:f>
              <c:strCache>
                <c:ptCount val="1"/>
                <c:pt idx="0">
                  <c:v>Categoría B</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Hoja3!$A$48:$A$50</c:f>
              <c:strCache>
                <c:ptCount val="3"/>
                <c:pt idx="0">
                  <c:v>Fondo de Reposición</c:v>
                </c:pt>
                <c:pt idx="1">
                  <c:v>Mantenimiento Preventivo y Correctivo</c:v>
                </c:pt>
                <c:pt idx="2">
                  <c:v>Operador o Fontanero</c:v>
                </c:pt>
              </c:strCache>
            </c:strRef>
          </c:cat>
          <c:val>
            <c:numRef>
              <c:f>Hoja3!$D$48:$D$50</c:f>
              <c:numCache>
                <c:formatCode>General</c:formatCode>
                <c:ptCount val="3"/>
                <c:pt idx="0">
                  <c:v>4</c:v>
                </c:pt>
                <c:pt idx="1">
                  <c:v>6</c:v>
                </c:pt>
                <c:pt idx="2">
                  <c:v>19</c:v>
                </c:pt>
              </c:numCache>
            </c:numRef>
          </c:val>
          <c:extLst>
            <c:ext xmlns:c16="http://schemas.microsoft.com/office/drawing/2014/chart" uri="{C3380CC4-5D6E-409C-BE32-E72D297353CC}">
              <c16:uniqueId val="{00000002-4344-429E-9C9C-E9E99672328A}"/>
            </c:ext>
          </c:extLst>
        </c:ser>
        <c:ser>
          <c:idx val="3"/>
          <c:order val="3"/>
          <c:tx>
            <c:strRef>
              <c:f>Hoja3!$E$47</c:f>
              <c:strCache>
                <c:ptCount val="1"/>
                <c:pt idx="0">
                  <c:v>Categoría C</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Hoja3!$A$48:$A$50</c:f>
              <c:strCache>
                <c:ptCount val="3"/>
                <c:pt idx="0">
                  <c:v>Fondo de Reposición</c:v>
                </c:pt>
                <c:pt idx="1">
                  <c:v>Mantenimiento Preventivo y Correctivo</c:v>
                </c:pt>
                <c:pt idx="2">
                  <c:v>Operador o Fontanero</c:v>
                </c:pt>
              </c:strCache>
            </c:strRef>
          </c:cat>
          <c:val>
            <c:numRef>
              <c:f>Hoja3!$E$48:$E$50</c:f>
              <c:numCache>
                <c:formatCode>General</c:formatCode>
                <c:ptCount val="3"/>
                <c:pt idx="0">
                  <c:v>1</c:v>
                </c:pt>
                <c:pt idx="1">
                  <c:v>17</c:v>
                </c:pt>
                <c:pt idx="2">
                  <c:v>45</c:v>
                </c:pt>
              </c:numCache>
            </c:numRef>
          </c:val>
          <c:extLst>
            <c:ext xmlns:c16="http://schemas.microsoft.com/office/drawing/2014/chart" uri="{C3380CC4-5D6E-409C-BE32-E72D297353CC}">
              <c16:uniqueId val="{00000003-4344-429E-9C9C-E9E99672328A}"/>
            </c:ext>
          </c:extLst>
        </c:ser>
        <c:ser>
          <c:idx val="4"/>
          <c:order val="4"/>
          <c:tx>
            <c:strRef>
              <c:f>Hoja3!$F$47</c:f>
              <c:strCache>
                <c:ptCount val="1"/>
                <c:pt idx="0">
                  <c:v>Categoría D</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Hoja3!$A$48:$A$50</c:f>
              <c:strCache>
                <c:ptCount val="3"/>
                <c:pt idx="0">
                  <c:v>Fondo de Reposición</c:v>
                </c:pt>
                <c:pt idx="1">
                  <c:v>Mantenimiento Preventivo y Correctivo</c:v>
                </c:pt>
                <c:pt idx="2">
                  <c:v>Operador o Fontanero</c:v>
                </c:pt>
              </c:strCache>
            </c:strRef>
          </c:cat>
          <c:val>
            <c:numRef>
              <c:f>Hoja3!$F$48:$F$50</c:f>
              <c:numCache>
                <c:formatCode>General</c:formatCode>
                <c:ptCount val="3"/>
                <c:pt idx="0">
                  <c:v>0</c:v>
                </c:pt>
                <c:pt idx="1">
                  <c:v>0</c:v>
                </c:pt>
                <c:pt idx="2">
                  <c:v>10</c:v>
                </c:pt>
              </c:numCache>
            </c:numRef>
          </c:val>
          <c:extLst>
            <c:ext xmlns:c16="http://schemas.microsoft.com/office/drawing/2014/chart" uri="{C3380CC4-5D6E-409C-BE32-E72D297353CC}">
              <c16:uniqueId val="{00000004-4344-429E-9C9C-E9E99672328A}"/>
            </c:ext>
          </c:extLst>
        </c:ser>
        <c:dLbls>
          <c:dLblPos val="inEnd"/>
          <c:showLegendKey val="0"/>
          <c:showVal val="1"/>
          <c:showCatName val="0"/>
          <c:showSerName val="0"/>
          <c:showPercent val="0"/>
          <c:showBubbleSize val="0"/>
        </c:dLbls>
        <c:gapWidth val="100"/>
        <c:overlap val="-24"/>
        <c:axId val="-267818960"/>
        <c:axId val="-255892880"/>
      </c:barChart>
      <c:catAx>
        <c:axId val="-26781896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NI"/>
          </a:p>
        </c:txPr>
        <c:crossAx val="-255892880"/>
        <c:crosses val="autoZero"/>
        <c:auto val="1"/>
        <c:lblAlgn val="ctr"/>
        <c:lblOffset val="100"/>
        <c:noMultiLvlLbl val="0"/>
      </c:catAx>
      <c:valAx>
        <c:axId val="-255892880"/>
        <c:scaling>
          <c:orientation val="minMax"/>
        </c:scaling>
        <c:delete val="0"/>
        <c:axPos val="l"/>
        <c:majorGridlines>
          <c:spPr>
            <a:ln w="9525" cap="flat" cmpd="sng" algn="ctr">
              <a:solidFill>
                <a:sysClr val="windowText" lastClr="000000">
                  <a:alpha val="15000"/>
                </a:sys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NI"/>
          </a:p>
        </c:txPr>
        <c:crossAx val="-267818960"/>
        <c:crosses val="autoZero"/>
        <c:crossBetween val="between"/>
      </c:valAx>
      <c:spPr>
        <a:blipFill>
          <a:blip xmlns:r="http://schemas.openxmlformats.org/officeDocument/2006/relationships" r:embed="rId3"/>
          <a:tile tx="0" ty="0" sx="100000" sy="100000" flip="none" algn="tl"/>
        </a:blipFill>
        <a:ln>
          <a:solidFill>
            <a:schemeClr val="tx1">
              <a:alpha val="38000"/>
            </a:schemeClr>
          </a:solid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lt1">
                  <a:lumMod val="85000"/>
                </a:schemeClr>
              </a:solidFill>
              <a:latin typeface="+mn-lt"/>
              <a:ea typeface="+mn-ea"/>
              <a:cs typeface="+mn-cs"/>
            </a:defRPr>
          </a:pPr>
          <a:endParaRPr lang="es-NI"/>
        </a:p>
      </c:txPr>
    </c:legend>
    <c:plotVisOnly val="1"/>
    <c:dispBlanksAs val="gap"/>
    <c:showDLblsOverMax val="0"/>
  </c:chart>
  <c:spPr>
    <a:gradFill flip="none" rotWithShape="1">
      <a:gsLst>
        <a:gs pos="0">
          <a:schemeClr val="tx1"/>
        </a:gs>
        <a:gs pos="52000">
          <a:schemeClr val="accent1">
            <a:lumMod val="75000"/>
          </a:schemeClr>
        </a:gs>
        <a:gs pos="100000">
          <a:schemeClr val="tx1"/>
        </a:gs>
      </a:gsLst>
      <a:lin ang="16200000" scaled="0"/>
      <a:tileRect/>
    </a:gradFill>
    <a:ln w="28575">
      <a:solidFill>
        <a:sysClr val="windowText" lastClr="000000"/>
      </a:solidFill>
      <a:prstDash val="dashDot"/>
    </a:ln>
    <a:effectLst/>
  </c:spPr>
  <c:txPr>
    <a:bodyPr/>
    <a:lstStyle/>
    <a:p>
      <a:pPr>
        <a:defRPr/>
      </a:pPr>
      <a:endParaRPr lang="es-NI"/>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NI" sz="2000" b="1">
                <a:solidFill>
                  <a:sysClr val="windowText" lastClr="000000"/>
                </a:solidFill>
                <a:latin typeface="Agency FB" panose="020B0503020202020204" pitchFamily="34" charset="0"/>
              </a:rPr>
              <a:t>Estado de Cuenca</a:t>
            </a:r>
            <a:r>
              <a:rPr lang="es-NI" sz="2000" b="1" baseline="0">
                <a:solidFill>
                  <a:sysClr val="windowText" lastClr="000000"/>
                </a:solidFill>
                <a:latin typeface="Agency FB" panose="020B0503020202020204" pitchFamily="34" charset="0"/>
              </a:rPr>
              <a:t> por Categoría</a:t>
            </a:r>
            <a:endParaRPr lang="es-NI" sz="2000" b="1">
              <a:solidFill>
                <a:sysClr val="windowText" lastClr="000000"/>
              </a:solidFill>
              <a:latin typeface="Agency FB" panose="020B0503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NI"/>
        </a:p>
      </c:txPr>
    </c:title>
    <c:autoTitleDeleted val="0"/>
    <c:plotArea>
      <c:layout/>
      <c:barChart>
        <c:barDir val="col"/>
        <c:grouping val="clustered"/>
        <c:varyColors val="0"/>
        <c:ser>
          <c:idx val="0"/>
          <c:order val="0"/>
          <c:tx>
            <c:strRef>
              <c:f>Hoja3!$B$51</c:f>
              <c:strCache>
                <c:ptCount val="1"/>
                <c:pt idx="0">
                  <c:v>Totales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Hoja3!$A$52:$A$55</c:f>
              <c:strCache>
                <c:ptCount val="4"/>
                <c:pt idx="0">
                  <c:v>Bueno</c:v>
                </c:pt>
                <c:pt idx="1">
                  <c:v>Regular</c:v>
                </c:pt>
                <c:pt idx="2">
                  <c:v>Malo</c:v>
                </c:pt>
                <c:pt idx="3">
                  <c:v>Caído</c:v>
                </c:pt>
              </c:strCache>
            </c:strRef>
          </c:cat>
          <c:val>
            <c:numRef>
              <c:f>Hoja3!$B$52:$B$55</c:f>
              <c:numCache>
                <c:formatCode>General</c:formatCode>
                <c:ptCount val="4"/>
                <c:pt idx="0">
                  <c:v>2</c:v>
                </c:pt>
                <c:pt idx="1">
                  <c:v>42</c:v>
                </c:pt>
                <c:pt idx="2">
                  <c:v>41</c:v>
                </c:pt>
                <c:pt idx="3">
                  <c:v>3</c:v>
                </c:pt>
              </c:numCache>
            </c:numRef>
          </c:val>
          <c:extLst>
            <c:ext xmlns:c16="http://schemas.microsoft.com/office/drawing/2014/chart" uri="{C3380CC4-5D6E-409C-BE32-E72D297353CC}">
              <c16:uniqueId val="{00000000-C857-47C0-A40E-7576A795DFB8}"/>
            </c:ext>
          </c:extLst>
        </c:ser>
        <c:ser>
          <c:idx val="1"/>
          <c:order val="1"/>
          <c:tx>
            <c:strRef>
              <c:f>Hoja3!$C$51</c:f>
              <c:strCache>
                <c:ptCount val="1"/>
                <c:pt idx="0">
                  <c:v>Categoría A</c:v>
                </c:pt>
              </c:strCache>
            </c:strRef>
          </c:tx>
          <c:spPr>
            <a:solidFill>
              <a:schemeClr val="accent2"/>
            </a:solidFill>
            <a:ln>
              <a:noFill/>
            </a:ln>
            <a:effectLst/>
          </c:spPr>
          <c:invertIfNegative val="0"/>
          <c:cat>
            <c:strRef>
              <c:f>Hoja3!$A$52:$A$55</c:f>
              <c:strCache>
                <c:ptCount val="4"/>
                <c:pt idx="0">
                  <c:v>Bueno</c:v>
                </c:pt>
                <c:pt idx="1">
                  <c:v>Regular</c:v>
                </c:pt>
                <c:pt idx="2">
                  <c:v>Malo</c:v>
                </c:pt>
                <c:pt idx="3">
                  <c:v>Caído</c:v>
                </c:pt>
              </c:strCache>
            </c:strRef>
          </c:cat>
          <c:val>
            <c:numRef>
              <c:f>Hoja3!$C$52:$C$55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857-47C0-A40E-7576A795DFB8}"/>
            </c:ext>
          </c:extLst>
        </c:ser>
        <c:ser>
          <c:idx val="2"/>
          <c:order val="2"/>
          <c:tx>
            <c:strRef>
              <c:f>Hoja3!$D$51</c:f>
              <c:strCache>
                <c:ptCount val="1"/>
                <c:pt idx="0">
                  <c:v>Categoría B</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Hoja3!$A$52:$A$55</c:f>
              <c:strCache>
                <c:ptCount val="4"/>
                <c:pt idx="0">
                  <c:v>Bueno</c:v>
                </c:pt>
                <c:pt idx="1">
                  <c:v>Regular</c:v>
                </c:pt>
                <c:pt idx="2">
                  <c:v>Malo</c:v>
                </c:pt>
                <c:pt idx="3">
                  <c:v>Caído</c:v>
                </c:pt>
              </c:strCache>
            </c:strRef>
          </c:cat>
          <c:val>
            <c:numRef>
              <c:f>Hoja3!$D$52:$D$55</c:f>
              <c:numCache>
                <c:formatCode>General</c:formatCode>
                <c:ptCount val="4"/>
                <c:pt idx="0">
                  <c:v>2</c:v>
                </c:pt>
                <c:pt idx="1">
                  <c:v>11</c:v>
                </c:pt>
                <c:pt idx="2">
                  <c:v>6</c:v>
                </c:pt>
                <c:pt idx="3">
                  <c:v>0</c:v>
                </c:pt>
              </c:numCache>
            </c:numRef>
          </c:val>
          <c:extLst>
            <c:ext xmlns:c16="http://schemas.microsoft.com/office/drawing/2014/chart" uri="{C3380CC4-5D6E-409C-BE32-E72D297353CC}">
              <c16:uniqueId val="{00000002-C857-47C0-A40E-7576A795DFB8}"/>
            </c:ext>
          </c:extLst>
        </c:ser>
        <c:ser>
          <c:idx val="3"/>
          <c:order val="3"/>
          <c:tx>
            <c:strRef>
              <c:f>Hoja3!$E$51</c:f>
              <c:strCache>
                <c:ptCount val="1"/>
                <c:pt idx="0">
                  <c:v>Categoría C</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Hoja3!$A$52:$A$55</c:f>
              <c:strCache>
                <c:ptCount val="4"/>
                <c:pt idx="0">
                  <c:v>Bueno</c:v>
                </c:pt>
                <c:pt idx="1">
                  <c:v>Regular</c:v>
                </c:pt>
                <c:pt idx="2">
                  <c:v>Malo</c:v>
                </c:pt>
                <c:pt idx="3">
                  <c:v>Caído</c:v>
                </c:pt>
              </c:strCache>
            </c:strRef>
          </c:cat>
          <c:val>
            <c:numRef>
              <c:f>Hoja3!$E$52:$E$55</c:f>
              <c:numCache>
                <c:formatCode>General</c:formatCode>
                <c:ptCount val="4"/>
                <c:pt idx="0">
                  <c:v>0</c:v>
                </c:pt>
                <c:pt idx="1">
                  <c:v>22</c:v>
                </c:pt>
                <c:pt idx="2">
                  <c:v>25</c:v>
                </c:pt>
                <c:pt idx="3">
                  <c:v>0</c:v>
                </c:pt>
              </c:numCache>
            </c:numRef>
          </c:val>
          <c:extLst>
            <c:ext xmlns:c16="http://schemas.microsoft.com/office/drawing/2014/chart" uri="{C3380CC4-5D6E-409C-BE32-E72D297353CC}">
              <c16:uniqueId val="{00000003-C857-47C0-A40E-7576A795DFB8}"/>
            </c:ext>
          </c:extLst>
        </c:ser>
        <c:ser>
          <c:idx val="4"/>
          <c:order val="4"/>
          <c:tx>
            <c:strRef>
              <c:f>Hoja3!$F$51</c:f>
              <c:strCache>
                <c:ptCount val="1"/>
                <c:pt idx="0">
                  <c:v>Categoría 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Hoja3!$A$52:$A$55</c:f>
              <c:strCache>
                <c:ptCount val="4"/>
                <c:pt idx="0">
                  <c:v>Bueno</c:v>
                </c:pt>
                <c:pt idx="1">
                  <c:v>Regular</c:v>
                </c:pt>
                <c:pt idx="2">
                  <c:v>Malo</c:v>
                </c:pt>
                <c:pt idx="3">
                  <c:v>Caído</c:v>
                </c:pt>
              </c:strCache>
            </c:strRef>
          </c:cat>
          <c:val>
            <c:numRef>
              <c:f>Hoja3!$F$52:$F$55</c:f>
              <c:numCache>
                <c:formatCode>General</c:formatCode>
                <c:ptCount val="4"/>
                <c:pt idx="0">
                  <c:v>0</c:v>
                </c:pt>
                <c:pt idx="1">
                  <c:v>9</c:v>
                </c:pt>
                <c:pt idx="2">
                  <c:v>10</c:v>
                </c:pt>
                <c:pt idx="3">
                  <c:v>3</c:v>
                </c:pt>
              </c:numCache>
            </c:numRef>
          </c:val>
          <c:extLst>
            <c:ext xmlns:c16="http://schemas.microsoft.com/office/drawing/2014/chart" uri="{C3380CC4-5D6E-409C-BE32-E72D297353CC}">
              <c16:uniqueId val="{00000004-C857-47C0-A40E-7576A795DFB8}"/>
            </c:ext>
          </c:extLst>
        </c:ser>
        <c:dLbls>
          <c:showLegendKey val="0"/>
          <c:showVal val="0"/>
          <c:showCatName val="0"/>
          <c:showSerName val="0"/>
          <c:showPercent val="0"/>
          <c:showBubbleSize val="0"/>
        </c:dLbls>
        <c:gapWidth val="267"/>
        <c:overlap val="-43"/>
        <c:axId val="-255899408"/>
        <c:axId val="-255903216"/>
      </c:barChart>
      <c:catAx>
        <c:axId val="-255899408"/>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1" i="0" u="none" strike="noStrike" kern="1200" cap="none" spc="0" normalizeH="0" baseline="0">
                <a:solidFill>
                  <a:sysClr val="windowText" lastClr="000000"/>
                </a:solidFill>
                <a:latin typeface="+mn-lt"/>
                <a:ea typeface="+mn-ea"/>
                <a:cs typeface="+mn-cs"/>
              </a:defRPr>
            </a:pPr>
            <a:endParaRPr lang="es-NI"/>
          </a:p>
        </c:txPr>
        <c:crossAx val="-255903216"/>
        <c:crosses val="autoZero"/>
        <c:auto val="1"/>
        <c:lblAlgn val="ctr"/>
        <c:lblOffset val="100"/>
        <c:noMultiLvlLbl val="0"/>
      </c:catAx>
      <c:valAx>
        <c:axId val="-25590321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crossAx val="-255899408"/>
        <c:crosses val="autoZero"/>
        <c:crossBetween val="between"/>
      </c:valAx>
      <c:spPr>
        <a:pattFill prst="pct5">
          <a:fgClr>
            <a:schemeClr val="bg2">
              <a:lumMod val="75000"/>
            </a:schemeClr>
          </a:fgClr>
          <a:bgClr>
            <a:schemeClr val="bg1"/>
          </a:bgClr>
        </a:patt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s-NI"/>
        </a:p>
      </c:txPr>
    </c:legend>
    <c:plotVisOnly val="1"/>
    <c:dispBlanksAs val="gap"/>
    <c:showDLblsOverMax val="0"/>
  </c:chart>
  <c:spPr>
    <a:gradFill>
      <a:gsLst>
        <a:gs pos="0">
          <a:schemeClr val="accent1">
            <a:lumMod val="40000"/>
            <a:lumOff val="60000"/>
          </a:schemeClr>
        </a:gs>
        <a:gs pos="52000">
          <a:schemeClr val="bg2">
            <a:lumMod val="50000"/>
          </a:schemeClr>
        </a:gs>
        <a:gs pos="100000">
          <a:schemeClr val="accent1">
            <a:lumMod val="60000"/>
            <a:lumOff val="40000"/>
          </a:schemeClr>
        </a:gs>
      </a:gsLst>
      <a:lin ang="16200000" scaled="0"/>
    </a:gradFill>
    <a:ln w="19050" cap="flat" cmpd="sng" algn="ctr">
      <a:solidFill>
        <a:sysClr val="windowText" lastClr="000000"/>
      </a:solidFill>
      <a:prstDash val="dashDot"/>
      <a:round/>
    </a:ln>
    <a:effectLst/>
  </c:spPr>
  <c:txPr>
    <a:bodyPr/>
    <a:lstStyle/>
    <a:p>
      <a:pPr>
        <a:defRPr/>
      </a:pPr>
      <a:endParaRPr lang="es-NI"/>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NI" sz="2000">
                <a:latin typeface="Agency FB" panose="020B0503020202020204" pitchFamily="34" charset="0"/>
              </a:rPr>
              <a:t>Tarifa de</a:t>
            </a:r>
            <a:r>
              <a:rPr lang="es-NI" sz="2000" baseline="0">
                <a:latin typeface="Agency FB" panose="020B0503020202020204" pitchFamily="34" charset="0"/>
              </a:rPr>
              <a:t> CAPS por Categoría </a:t>
            </a:r>
            <a:endParaRPr lang="es-NI" sz="2000">
              <a:latin typeface="Agency FB" panose="020B0503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NI"/>
        </a:p>
      </c:txPr>
    </c:title>
    <c:autoTitleDeleted val="0"/>
    <c:plotArea>
      <c:layout/>
      <c:barChart>
        <c:barDir val="col"/>
        <c:grouping val="clustered"/>
        <c:varyColors val="0"/>
        <c:ser>
          <c:idx val="0"/>
          <c:order val="0"/>
          <c:tx>
            <c:strRef>
              <c:f>Hoja3!$B$38</c:f>
              <c:strCache>
                <c:ptCount val="1"/>
                <c:pt idx="0">
                  <c:v>Totales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0"/>
                  <c:y val="9.60258200360195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D-42C4-99E9-A44F176ACA7E}"/>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Hoja3!$A$39:$A$42</c:f>
              <c:strCache>
                <c:ptCount val="4"/>
                <c:pt idx="0">
                  <c:v>Existe tarifa</c:v>
                </c:pt>
                <c:pt idx="1">
                  <c:v>Recuperación de costo</c:v>
                </c:pt>
                <c:pt idx="2">
                  <c:v>Recaudación &gt;= 80%</c:v>
                </c:pt>
                <c:pt idx="3">
                  <c:v>Tarifa por consumo</c:v>
                </c:pt>
              </c:strCache>
            </c:strRef>
          </c:cat>
          <c:val>
            <c:numRef>
              <c:f>Hoja3!$B$39:$B$42</c:f>
              <c:numCache>
                <c:formatCode>General</c:formatCode>
                <c:ptCount val="4"/>
                <c:pt idx="0">
                  <c:v>73</c:v>
                </c:pt>
                <c:pt idx="1">
                  <c:v>25</c:v>
                </c:pt>
                <c:pt idx="2">
                  <c:v>20</c:v>
                </c:pt>
                <c:pt idx="3">
                  <c:v>15</c:v>
                </c:pt>
              </c:numCache>
            </c:numRef>
          </c:val>
          <c:extLst>
            <c:ext xmlns:c16="http://schemas.microsoft.com/office/drawing/2014/chart" uri="{C3380CC4-5D6E-409C-BE32-E72D297353CC}">
              <c16:uniqueId val="{00000001-97ED-42C4-99E9-A44F176ACA7E}"/>
            </c:ext>
          </c:extLst>
        </c:ser>
        <c:ser>
          <c:idx val="1"/>
          <c:order val="1"/>
          <c:tx>
            <c:strRef>
              <c:f>Hoja3!$C$38</c:f>
              <c:strCache>
                <c:ptCount val="1"/>
                <c:pt idx="0">
                  <c:v>Categoría 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Hoja3!$A$39:$A$42</c:f>
              <c:strCache>
                <c:ptCount val="4"/>
                <c:pt idx="0">
                  <c:v>Existe tarifa</c:v>
                </c:pt>
                <c:pt idx="1">
                  <c:v>Recuperación de costo</c:v>
                </c:pt>
                <c:pt idx="2">
                  <c:v>Recaudación &gt;= 80%</c:v>
                </c:pt>
                <c:pt idx="3">
                  <c:v>Tarifa por consumo</c:v>
                </c:pt>
              </c:strCache>
            </c:strRef>
          </c:cat>
          <c:val>
            <c:numRef>
              <c:f>Hoja3!$C$39:$C$42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97ED-42C4-99E9-A44F176ACA7E}"/>
            </c:ext>
          </c:extLst>
        </c:ser>
        <c:ser>
          <c:idx val="2"/>
          <c:order val="2"/>
          <c:tx>
            <c:strRef>
              <c:f>Hoja3!$D$38</c:f>
              <c:strCache>
                <c:ptCount val="1"/>
                <c:pt idx="0">
                  <c:v>Categoría B</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Hoja3!$A$39:$A$42</c:f>
              <c:strCache>
                <c:ptCount val="4"/>
                <c:pt idx="0">
                  <c:v>Existe tarifa</c:v>
                </c:pt>
                <c:pt idx="1">
                  <c:v>Recuperación de costo</c:v>
                </c:pt>
                <c:pt idx="2">
                  <c:v>Recaudación &gt;= 80%</c:v>
                </c:pt>
                <c:pt idx="3">
                  <c:v>Tarifa por consumo</c:v>
                </c:pt>
              </c:strCache>
            </c:strRef>
          </c:cat>
          <c:val>
            <c:numRef>
              <c:f>Hoja3!$D$39:$D$42</c:f>
              <c:numCache>
                <c:formatCode>General</c:formatCode>
                <c:ptCount val="4"/>
                <c:pt idx="0">
                  <c:v>11</c:v>
                </c:pt>
                <c:pt idx="1">
                  <c:v>16</c:v>
                </c:pt>
                <c:pt idx="2">
                  <c:v>8</c:v>
                </c:pt>
                <c:pt idx="3">
                  <c:v>8</c:v>
                </c:pt>
              </c:numCache>
            </c:numRef>
          </c:val>
          <c:extLst>
            <c:ext xmlns:c16="http://schemas.microsoft.com/office/drawing/2014/chart" uri="{C3380CC4-5D6E-409C-BE32-E72D297353CC}">
              <c16:uniqueId val="{00000003-97ED-42C4-99E9-A44F176ACA7E}"/>
            </c:ext>
          </c:extLst>
        </c:ser>
        <c:ser>
          <c:idx val="3"/>
          <c:order val="3"/>
          <c:tx>
            <c:strRef>
              <c:f>Hoja3!$E$38</c:f>
              <c:strCache>
                <c:ptCount val="1"/>
                <c:pt idx="0">
                  <c:v>Categoría C</c:v>
                </c:pt>
              </c:strCache>
            </c:strRef>
          </c:tx>
          <c:spPr>
            <a:solidFill>
              <a:schemeClr val="accent6">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Hoja3!$A$39:$A$42</c:f>
              <c:strCache>
                <c:ptCount val="4"/>
                <c:pt idx="0">
                  <c:v>Existe tarifa</c:v>
                </c:pt>
                <c:pt idx="1">
                  <c:v>Recuperación de costo</c:v>
                </c:pt>
                <c:pt idx="2">
                  <c:v>Recaudación &gt;= 80%</c:v>
                </c:pt>
                <c:pt idx="3">
                  <c:v>Tarifa por consumo</c:v>
                </c:pt>
              </c:strCache>
            </c:strRef>
          </c:cat>
          <c:val>
            <c:numRef>
              <c:f>Hoja3!$E$39:$E$42</c:f>
              <c:numCache>
                <c:formatCode>General</c:formatCode>
                <c:ptCount val="4"/>
                <c:pt idx="0">
                  <c:v>47</c:v>
                </c:pt>
                <c:pt idx="1">
                  <c:v>8</c:v>
                </c:pt>
                <c:pt idx="2">
                  <c:v>11</c:v>
                </c:pt>
                <c:pt idx="3">
                  <c:v>5</c:v>
                </c:pt>
              </c:numCache>
            </c:numRef>
          </c:val>
          <c:extLst>
            <c:ext xmlns:c16="http://schemas.microsoft.com/office/drawing/2014/chart" uri="{C3380CC4-5D6E-409C-BE32-E72D297353CC}">
              <c16:uniqueId val="{00000004-97ED-42C4-99E9-A44F176ACA7E}"/>
            </c:ext>
          </c:extLst>
        </c:ser>
        <c:ser>
          <c:idx val="4"/>
          <c:order val="4"/>
          <c:tx>
            <c:strRef>
              <c:f>Hoja3!$F$38</c:f>
              <c:strCache>
                <c:ptCount val="1"/>
                <c:pt idx="0">
                  <c:v>Categoría D</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Hoja3!$A$39:$A$42</c:f>
              <c:strCache>
                <c:ptCount val="4"/>
                <c:pt idx="0">
                  <c:v>Existe tarifa</c:v>
                </c:pt>
                <c:pt idx="1">
                  <c:v>Recuperación de costo</c:v>
                </c:pt>
                <c:pt idx="2">
                  <c:v>Recaudación &gt;= 80%</c:v>
                </c:pt>
                <c:pt idx="3">
                  <c:v>Tarifa por consumo</c:v>
                </c:pt>
              </c:strCache>
            </c:strRef>
          </c:cat>
          <c:val>
            <c:numRef>
              <c:f>Hoja3!$F$39:$F$42</c:f>
              <c:numCache>
                <c:formatCode>General</c:formatCode>
                <c:ptCount val="4"/>
                <c:pt idx="0">
                  <c:v>15</c:v>
                </c:pt>
                <c:pt idx="1">
                  <c:v>1</c:v>
                </c:pt>
                <c:pt idx="2">
                  <c:v>1</c:v>
                </c:pt>
                <c:pt idx="3">
                  <c:v>2</c:v>
                </c:pt>
              </c:numCache>
            </c:numRef>
          </c:val>
          <c:extLst>
            <c:ext xmlns:c16="http://schemas.microsoft.com/office/drawing/2014/chart" uri="{C3380CC4-5D6E-409C-BE32-E72D297353CC}">
              <c16:uniqueId val="{00000005-97ED-42C4-99E9-A44F176ACA7E}"/>
            </c:ext>
          </c:extLst>
        </c:ser>
        <c:dLbls>
          <c:showLegendKey val="0"/>
          <c:showVal val="0"/>
          <c:showCatName val="0"/>
          <c:showSerName val="0"/>
          <c:showPercent val="0"/>
          <c:showBubbleSize val="0"/>
        </c:dLbls>
        <c:gapWidth val="100"/>
        <c:overlap val="-24"/>
        <c:axId val="-255907568"/>
        <c:axId val="-255897232"/>
      </c:barChart>
      <c:catAx>
        <c:axId val="-25590756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NI"/>
          </a:p>
        </c:txPr>
        <c:crossAx val="-255897232"/>
        <c:crosses val="autoZero"/>
        <c:auto val="1"/>
        <c:lblAlgn val="ctr"/>
        <c:lblOffset val="100"/>
        <c:noMultiLvlLbl val="0"/>
      </c:catAx>
      <c:valAx>
        <c:axId val="-255897232"/>
        <c:scaling>
          <c:orientation val="minMax"/>
        </c:scaling>
        <c:delete val="0"/>
        <c:axPos val="l"/>
        <c:majorGridlines>
          <c:spPr>
            <a:ln w="9525" cap="flat" cmpd="sng" algn="ctr">
              <a:solidFill>
                <a:srgbClr val="C00000">
                  <a:alpha val="22000"/>
                </a:srgb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NI"/>
          </a:p>
        </c:txPr>
        <c:crossAx val="-255907568"/>
        <c:crosses val="autoZero"/>
        <c:crossBetween val="between"/>
      </c:valAx>
      <c:spPr>
        <a:blipFill>
          <a:blip xmlns:r="http://schemas.openxmlformats.org/officeDocument/2006/relationships" r:embed="rId3"/>
          <a:tile tx="0" ty="0" sx="100000" sy="100000" flip="none" algn="tl"/>
        </a:blip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lt1">
                  <a:lumMod val="85000"/>
                </a:schemeClr>
              </a:solidFill>
              <a:latin typeface="+mn-lt"/>
              <a:ea typeface="+mn-ea"/>
              <a:cs typeface="+mn-cs"/>
            </a:defRPr>
          </a:pPr>
          <a:endParaRPr lang="es-NI"/>
        </a:p>
      </c:txPr>
    </c:legend>
    <c:plotVisOnly val="1"/>
    <c:dispBlanksAs val="gap"/>
    <c:showDLblsOverMax val="0"/>
  </c:chart>
  <c:spPr>
    <a:gradFill flip="none" rotWithShape="1">
      <a:gsLst>
        <a:gs pos="0">
          <a:schemeClr val="tx1">
            <a:lumMod val="65000"/>
            <a:lumOff val="35000"/>
          </a:schemeClr>
        </a:gs>
        <a:gs pos="52000">
          <a:schemeClr val="tx1"/>
        </a:gs>
        <a:gs pos="100000">
          <a:schemeClr val="accent1"/>
        </a:gs>
      </a:gsLst>
      <a:lin ang="16200000" scaled="0"/>
      <a:tileRect/>
    </a:gradFill>
    <a:ln w="19050">
      <a:solidFill>
        <a:sysClr val="windowText" lastClr="000000"/>
      </a:solidFill>
      <a:prstDash val="dashDot"/>
    </a:ln>
    <a:effectLst/>
  </c:spPr>
  <c:txPr>
    <a:bodyPr/>
    <a:lstStyle/>
    <a:p>
      <a:pPr>
        <a:defRPr/>
      </a:pPr>
      <a:endParaRPr lang="es-N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NI" b="1">
                <a:solidFill>
                  <a:sysClr val="windowText" lastClr="000000"/>
                </a:solidFill>
              </a:rPr>
              <a:t>TARIFA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NI"/>
        </a:p>
      </c:txPr>
    </c:title>
    <c:autoTitleDeleted val="0"/>
    <c:plotArea>
      <c:layout>
        <c:manualLayout>
          <c:layoutTarget val="inner"/>
          <c:xMode val="edge"/>
          <c:yMode val="edge"/>
          <c:x val="9.6870634152789278E-2"/>
          <c:y val="0.27819444444444447"/>
          <c:w val="0.77452643303089219"/>
          <c:h val="0.56412766112569257"/>
        </c:manualLayout>
      </c:layout>
      <c:barChart>
        <c:barDir val="col"/>
        <c:grouping val="clustered"/>
        <c:varyColors val="0"/>
        <c:ser>
          <c:idx val="0"/>
          <c:order val="0"/>
          <c:tx>
            <c:strRef>
              <c:f>Hoja3!$F$4</c:f>
              <c:strCache>
                <c:ptCount val="1"/>
                <c:pt idx="0">
                  <c:v>Datos SIASAR</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rgbClr val="00B050"/>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Hoja3!$E$5:$E$9</c:f>
              <c:strCache>
                <c:ptCount val="5"/>
                <c:pt idx="0">
                  <c:v>Existe tarifa</c:v>
                </c:pt>
                <c:pt idx="1">
                  <c:v>Recuperación de costo</c:v>
                </c:pt>
                <c:pt idx="3">
                  <c:v>Recaudación &gt;= 80%</c:v>
                </c:pt>
                <c:pt idx="4">
                  <c:v>Tarifa por consumo</c:v>
                </c:pt>
              </c:strCache>
            </c:strRef>
          </c:cat>
          <c:val>
            <c:numRef>
              <c:f>Hoja3!$F$5:$F$9</c:f>
              <c:numCache>
                <c:formatCode>General</c:formatCode>
                <c:ptCount val="5"/>
                <c:pt idx="0">
                  <c:v>86</c:v>
                </c:pt>
                <c:pt idx="1">
                  <c:v>17</c:v>
                </c:pt>
                <c:pt idx="3">
                  <c:v>43</c:v>
                </c:pt>
                <c:pt idx="4">
                  <c:v>10</c:v>
                </c:pt>
              </c:numCache>
            </c:numRef>
          </c:val>
          <c:extLst>
            <c:ext xmlns:c16="http://schemas.microsoft.com/office/drawing/2014/chart" uri="{C3380CC4-5D6E-409C-BE32-E72D297353CC}">
              <c16:uniqueId val="{00000000-B41C-48FE-B5E5-B739088E810A}"/>
            </c:ext>
          </c:extLst>
        </c:ser>
        <c:ser>
          <c:idx val="1"/>
          <c:order val="1"/>
          <c:tx>
            <c:strRef>
              <c:f>Hoja3!$G$4</c:f>
              <c:strCache>
                <c:ptCount val="1"/>
                <c:pt idx="0">
                  <c:v>Datos Actuales</c:v>
                </c:pt>
              </c:strCache>
            </c:strRef>
          </c:tx>
          <c:spPr>
            <a:solidFill>
              <a:schemeClr val="accent4"/>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Hoja3!$E$5:$E$9</c:f>
              <c:strCache>
                <c:ptCount val="5"/>
                <c:pt idx="0">
                  <c:v>Existe tarifa</c:v>
                </c:pt>
                <c:pt idx="1">
                  <c:v>Recuperación de costo</c:v>
                </c:pt>
                <c:pt idx="3">
                  <c:v>Recaudación &gt;= 80%</c:v>
                </c:pt>
                <c:pt idx="4">
                  <c:v>Tarifa por consumo</c:v>
                </c:pt>
              </c:strCache>
            </c:strRef>
          </c:cat>
          <c:val>
            <c:numRef>
              <c:f>Hoja3!$G$5:$G$9</c:f>
              <c:numCache>
                <c:formatCode>General</c:formatCode>
                <c:ptCount val="5"/>
                <c:pt idx="0">
                  <c:v>81</c:v>
                </c:pt>
                <c:pt idx="1">
                  <c:v>27</c:v>
                </c:pt>
                <c:pt idx="3">
                  <c:v>21</c:v>
                </c:pt>
                <c:pt idx="4">
                  <c:v>16</c:v>
                </c:pt>
              </c:numCache>
            </c:numRef>
          </c:val>
          <c:extLst>
            <c:ext xmlns:c16="http://schemas.microsoft.com/office/drawing/2014/chart" uri="{C3380CC4-5D6E-409C-BE32-E72D297353CC}">
              <c16:uniqueId val="{00000001-B41C-48FE-B5E5-B739088E810A}"/>
            </c:ext>
          </c:extLst>
        </c:ser>
        <c:dLbls>
          <c:showLegendKey val="0"/>
          <c:showVal val="0"/>
          <c:showCatName val="0"/>
          <c:showSerName val="0"/>
          <c:showPercent val="0"/>
          <c:showBubbleSize val="0"/>
        </c:dLbls>
        <c:gapWidth val="219"/>
        <c:overlap val="-27"/>
        <c:axId val="-267810800"/>
        <c:axId val="-267817872"/>
      </c:barChart>
      <c:catAx>
        <c:axId val="-26781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NI"/>
          </a:p>
        </c:txPr>
        <c:crossAx val="-267817872"/>
        <c:crosses val="autoZero"/>
        <c:auto val="1"/>
        <c:lblAlgn val="ctr"/>
        <c:lblOffset val="100"/>
        <c:noMultiLvlLbl val="0"/>
      </c:catAx>
      <c:valAx>
        <c:axId val="-267817872"/>
        <c:scaling>
          <c:orientation val="minMax"/>
        </c:scaling>
        <c:delete val="0"/>
        <c:axPos val="l"/>
        <c:majorGridlines>
          <c:spPr>
            <a:ln w="9525" cap="flat" cmpd="sng" algn="ctr">
              <a:solidFill>
                <a:schemeClr val="tx1">
                  <a:alpha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NI"/>
          </a:p>
        </c:txPr>
        <c:crossAx val="-267810800"/>
        <c:crosses val="autoZero"/>
        <c:crossBetween val="between"/>
      </c:valAx>
      <c:spPr>
        <a:pattFill prst="pct5">
          <a:fgClr>
            <a:schemeClr val="accent5">
              <a:lumMod val="75000"/>
            </a:schemeClr>
          </a:fgClr>
          <a:bgClr>
            <a:schemeClr val="bg1"/>
          </a:bgClr>
        </a:pattFill>
        <a:ln cap="rnd">
          <a:solidFill>
            <a:schemeClr val="tx1">
              <a:alpha val="32000"/>
            </a:schemeClr>
          </a:solidFill>
          <a:bevel/>
        </a:ln>
        <a:effectLst/>
      </c:spPr>
    </c:plotArea>
    <c:legend>
      <c:legendPos val="b"/>
      <c:layout>
        <c:manualLayout>
          <c:xMode val="edge"/>
          <c:yMode val="edge"/>
          <c:x val="0.2948772965879265"/>
          <c:y val="0.13946704578594338"/>
          <c:w val="0.44641551080657887"/>
          <c:h val="8.922478180283070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legend>
    <c:plotVisOnly val="1"/>
    <c:dispBlanksAs val="gap"/>
    <c:showDLblsOverMax val="0"/>
  </c:chart>
  <c:spPr>
    <a:gradFill>
      <a:gsLst>
        <a:gs pos="7000">
          <a:schemeClr val="accent5">
            <a:lumMod val="40000"/>
            <a:lumOff val="60000"/>
          </a:schemeClr>
        </a:gs>
        <a:gs pos="52000">
          <a:schemeClr val="bg1"/>
        </a:gs>
        <a:gs pos="96000">
          <a:schemeClr val="accent5">
            <a:lumMod val="60000"/>
            <a:lumOff val="40000"/>
          </a:schemeClr>
        </a:gs>
      </a:gsLst>
      <a:lin ang="2700000" scaled="1"/>
    </a:gradFill>
    <a:ln w="19050" cap="flat" cmpd="sng" algn="ctr">
      <a:solidFill>
        <a:schemeClr val="tx1"/>
      </a:solidFill>
      <a:prstDash val="lgDashDot"/>
      <a:round/>
    </a:ln>
    <a:effectLst/>
  </c:spPr>
  <c:txPr>
    <a:bodyPr/>
    <a:lstStyle/>
    <a:p>
      <a:pPr>
        <a:defRPr/>
      </a:pPr>
      <a:endParaRPr lang="es-N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ysClr val="windowText" lastClr="000000"/>
                </a:solidFill>
                <a:effectLst>
                  <a:outerShdw blurRad="50800" dist="38100" dir="5400000" algn="t" rotWithShape="0">
                    <a:prstClr val="black">
                      <a:alpha val="40000"/>
                    </a:prstClr>
                  </a:outerShdw>
                </a:effectLst>
                <a:latin typeface="+mn-lt"/>
                <a:ea typeface="+mn-ea"/>
                <a:cs typeface="+mn-cs"/>
              </a:defRPr>
            </a:pPr>
            <a:r>
              <a:rPr lang="es-NI" sz="1400">
                <a:solidFill>
                  <a:sysClr val="windowText" lastClr="000000"/>
                </a:solidFill>
              </a:rPr>
              <a:t>SOLIDEZ</a:t>
            </a:r>
            <a:r>
              <a:rPr lang="es-NI" sz="1400" baseline="0">
                <a:solidFill>
                  <a:sysClr val="windowText" lastClr="000000"/>
                </a:solidFill>
              </a:rPr>
              <a:t> FINANCIERA</a:t>
            </a:r>
            <a:endParaRPr lang="es-NI" sz="1400">
              <a:solidFill>
                <a:sysClr val="windowText" lastClr="000000"/>
              </a:solidFill>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ysClr val="windowText" lastClr="000000"/>
              </a:solidFill>
              <a:effectLst>
                <a:outerShdw blurRad="50800" dist="38100" dir="5400000" algn="t" rotWithShape="0">
                  <a:prstClr val="black">
                    <a:alpha val="40000"/>
                  </a:prstClr>
                </a:outerShdw>
              </a:effectLst>
              <a:latin typeface="+mn-lt"/>
              <a:ea typeface="+mn-ea"/>
              <a:cs typeface="+mn-cs"/>
            </a:defRPr>
          </a:pPr>
          <a:endParaRPr lang="es-NI"/>
        </a:p>
      </c:txPr>
    </c:title>
    <c:autoTitleDeleted val="0"/>
    <c:plotArea>
      <c:layout>
        <c:manualLayout>
          <c:layoutTarget val="inner"/>
          <c:xMode val="edge"/>
          <c:yMode val="edge"/>
          <c:x val="7.4584293596691206E-2"/>
          <c:y val="0.13245775633790588"/>
          <c:w val="0.90286351706036749"/>
          <c:h val="0.61498432487605714"/>
        </c:manualLayout>
      </c:layout>
      <c:barChart>
        <c:barDir val="col"/>
        <c:grouping val="clustered"/>
        <c:varyColors val="0"/>
        <c:ser>
          <c:idx val="0"/>
          <c:order val="0"/>
          <c:tx>
            <c:strRef>
              <c:f>Hoja3!$I$4</c:f>
              <c:strCache>
                <c:ptCount val="1"/>
                <c:pt idx="0">
                  <c:v>Datos SIASAR</c:v>
                </c:pt>
              </c:strCache>
            </c:strRef>
          </c:tx>
          <c:spPr>
            <a:solidFill>
              <a:schemeClr val="accent6">
                <a:lumMod val="50000"/>
              </a:schemeClr>
            </a:solidFill>
            <a:ln>
              <a:solidFill>
                <a:sysClr val="windowText" lastClr="000000"/>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Hoja3!$H$5:$H$8</c:f>
              <c:strCache>
                <c:ptCount val="4"/>
                <c:pt idx="0">
                  <c:v>Cuenta Bancaria</c:v>
                </c:pt>
                <c:pt idx="1">
                  <c:v>Registro Contable</c:v>
                </c:pt>
                <c:pt idx="3">
                  <c:v>Ingresos Superiores</c:v>
                </c:pt>
              </c:strCache>
            </c:strRef>
          </c:cat>
          <c:val>
            <c:numRef>
              <c:f>Hoja3!$I$5:$I$8</c:f>
              <c:numCache>
                <c:formatCode>General</c:formatCode>
                <c:ptCount val="4"/>
                <c:pt idx="0">
                  <c:v>20</c:v>
                </c:pt>
                <c:pt idx="1">
                  <c:v>12</c:v>
                </c:pt>
                <c:pt idx="3">
                  <c:v>46</c:v>
                </c:pt>
              </c:numCache>
            </c:numRef>
          </c:val>
          <c:extLst>
            <c:ext xmlns:c16="http://schemas.microsoft.com/office/drawing/2014/chart" uri="{C3380CC4-5D6E-409C-BE32-E72D297353CC}">
              <c16:uniqueId val="{00000000-DFD0-4851-B78D-193EC42CA112}"/>
            </c:ext>
          </c:extLst>
        </c:ser>
        <c:ser>
          <c:idx val="1"/>
          <c:order val="1"/>
          <c:tx>
            <c:strRef>
              <c:f>Hoja3!$J$4</c:f>
              <c:strCache>
                <c:ptCount val="1"/>
                <c:pt idx="0">
                  <c:v>Datos Actuales</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solidFill>
                <a:sysClr val="windowText" lastClr="000000"/>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Hoja3!$H$5:$H$8</c:f>
              <c:strCache>
                <c:ptCount val="4"/>
                <c:pt idx="0">
                  <c:v>Cuenta Bancaria</c:v>
                </c:pt>
                <c:pt idx="1">
                  <c:v>Registro Contable</c:v>
                </c:pt>
                <c:pt idx="3">
                  <c:v>Ingresos Superiores</c:v>
                </c:pt>
              </c:strCache>
            </c:strRef>
          </c:cat>
          <c:val>
            <c:numRef>
              <c:f>Hoja3!$J$5:$J$8</c:f>
              <c:numCache>
                <c:formatCode>General</c:formatCode>
                <c:ptCount val="4"/>
                <c:pt idx="0">
                  <c:v>11</c:v>
                </c:pt>
                <c:pt idx="1">
                  <c:v>50</c:v>
                </c:pt>
                <c:pt idx="3">
                  <c:v>19</c:v>
                </c:pt>
              </c:numCache>
            </c:numRef>
          </c:val>
          <c:extLst>
            <c:ext xmlns:c16="http://schemas.microsoft.com/office/drawing/2014/chart" uri="{C3380CC4-5D6E-409C-BE32-E72D297353CC}">
              <c16:uniqueId val="{00000001-DFD0-4851-B78D-193EC42CA112}"/>
            </c:ext>
          </c:extLst>
        </c:ser>
        <c:dLbls>
          <c:dLblPos val="ctr"/>
          <c:showLegendKey val="0"/>
          <c:showVal val="1"/>
          <c:showCatName val="0"/>
          <c:showSerName val="0"/>
          <c:showPercent val="0"/>
          <c:showBubbleSize val="0"/>
        </c:dLbls>
        <c:gapWidth val="100"/>
        <c:overlap val="-24"/>
        <c:axId val="-267815696"/>
        <c:axId val="-267815152"/>
      </c:barChart>
      <c:catAx>
        <c:axId val="-26781569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NI"/>
          </a:p>
        </c:txPr>
        <c:crossAx val="-267815152"/>
        <c:crosses val="autoZero"/>
        <c:auto val="1"/>
        <c:lblAlgn val="ctr"/>
        <c:lblOffset val="100"/>
        <c:noMultiLvlLbl val="0"/>
      </c:catAx>
      <c:valAx>
        <c:axId val="-267815152"/>
        <c:scaling>
          <c:orientation val="minMax"/>
        </c:scaling>
        <c:delete val="0"/>
        <c:axPos val="l"/>
        <c:majorGridlines>
          <c:spPr>
            <a:ln w="9525" cap="flat" cmpd="sng" algn="ctr">
              <a:solidFill>
                <a:schemeClr val="tx1">
                  <a:alpha val="36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NI"/>
          </a:p>
        </c:txPr>
        <c:crossAx val="-267815696"/>
        <c:crosses val="autoZero"/>
        <c:crossBetween val="between"/>
      </c:valAx>
      <c:spPr>
        <a:pattFill prst="pct5">
          <a:fgClr>
            <a:schemeClr val="accent6">
              <a:lumMod val="75000"/>
            </a:schemeClr>
          </a:fgClr>
          <a:bgClr>
            <a:schemeClr val="bg1"/>
          </a:bgClr>
        </a:pattFill>
        <a:ln w="12700" cap="flat" cmpd="sng" algn="ctr">
          <a:noFill/>
          <a:prstDash val="solid"/>
        </a:ln>
        <a:effectLst/>
      </c:spPr>
    </c:plotArea>
    <c:legend>
      <c:legendPos val="b"/>
      <c:layout>
        <c:manualLayout>
          <c:xMode val="edge"/>
          <c:yMode val="edge"/>
          <c:x val="0.25168023936846806"/>
          <c:y val="0.84423904432193086"/>
          <c:w val="0.49802224863315636"/>
          <c:h val="7.6780956413979612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NI"/>
        </a:p>
      </c:txPr>
    </c:legend>
    <c:plotVisOnly val="1"/>
    <c:dispBlanksAs val="gap"/>
    <c:showDLblsOverMax val="0"/>
  </c:chart>
  <c:spPr>
    <a:solidFill>
      <a:schemeClr val="accent3">
        <a:lumMod val="40000"/>
        <a:lumOff val="60000"/>
      </a:schemeClr>
    </a:solidFill>
    <a:ln w="12700">
      <a:solidFill>
        <a:schemeClr val="tx1"/>
      </a:solidFill>
      <a:prstDash val="dashDot"/>
    </a:ln>
    <a:effectLst/>
  </c:spPr>
  <c:txPr>
    <a:bodyPr/>
    <a:lstStyle/>
    <a:p>
      <a:pPr>
        <a:defRPr/>
      </a:pPr>
      <a:endParaRPr lang="es-N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r>
              <a:rPr lang="es-NI" sz="1600">
                <a:solidFill>
                  <a:sysClr val="windowText" lastClr="000000"/>
                </a:solidFill>
              </a:rPr>
              <a:t>Operación y mantenimiento</a:t>
            </a:r>
          </a:p>
        </c:rich>
      </c:tx>
      <c:layout>
        <c:manualLayout>
          <c:xMode val="edge"/>
          <c:yMode val="edge"/>
          <c:x val="0.15779919213341279"/>
          <c:y val="2.7777777777777776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NI"/>
        </a:p>
      </c:txPr>
    </c:title>
    <c:autoTitleDeleted val="0"/>
    <c:plotArea>
      <c:layout>
        <c:manualLayout>
          <c:layoutTarget val="inner"/>
          <c:xMode val="edge"/>
          <c:yMode val="edge"/>
          <c:x val="8.5991986925460923E-2"/>
          <c:y val="0.1711807378244386"/>
          <c:w val="0.86179248031337263"/>
          <c:h val="0.49065507436570427"/>
        </c:manualLayout>
      </c:layout>
      <c:barChart>
        <c:barDir val="col"/>
        <c:grouping val="clustered"/>
        <c:varyColors val="0"/>
        <c:ser>
          <c:idx val="0"/>
          <c:order val="0"/>
          <c:tx>
            <c:strRef>
              <c:f>Hoja3!$L$4</c:f>
              <c:strCache>
                <c:ptCount val="1"/>
                <c:pt idx="0">
                  <c:v>Datos SIASAR</c:v>
                </c:pt>
              </c:strCache>
            </c:strRef>
          </c:tx>
          <c:spPr>
            <a:gradFill flip="none" rotWithShape="1">
              <a:gsLst>
                <a:gs pos="0">
                  <a:schemeClr val="accent5">
                    <a:lumMod val="89000"/>
                  </a:schemeClr>
                </a:gs>
                <a:gs pos="23000">
                  <a:schemeClr val="accent5">
                    <a:lumMod val="89000"/>
                  </a:schemeClr>
                </a:gs>
                <a:gs pos="69000">
                  <a:schemeClr val="accent5">
                    <a:lumMod val="75000"/>
                  </a:schemeClr>
                </a:gs>
                <a:gs pos="97000">
                  <a:schemeClr val="accent5">
                    <a:lumMod val="70000"/>
                  </a:schemeClr>
                </a:gs>
              </a:gsLst>
              <a:path path="circle">
                <a:fillToRect l="50000" t="50000" r="50000" b="50000"/>
              </a:path>
              <a:tileRect/>
            </a:gra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Hoja3!$K$5:$K$8</c:f>
              <c:strCache>
                <c:ptCount val="4"/>
                <c:pt idx="0">
                  <c:v>Fondo de Reposición</c:v>
                </c:pt>
                <c:pt idx="1">
                  <c:v>Mantenimiento Preventivo y Correctivo</c:v>
                </c:pt>
                <c:pt idx="3">
                  <c:v>Operador o Fontanero</c:v>
                </c:pt>
              </c:strCache>
            </c:strRef>
          </c:cat>
          <c:val>
            <c:numRef>
              <c:f>Hoja3!$L$5:$L$8</c:f>
              <c:numCache>
                <c:formatCode>General</c:formatCode>
                <c:ptCount val="4"/>
                <c:pt idx="0">
                  <c:v>13</c:v>
                </c:pt>
                <c:pt idx="1">
                  <c:v>44</c:v>
                </c:pt>
                <c:pt idx="3">
                  <c:v>59</c:v>
                </c:pt>
              </c:numCache>
            </c:numRef>
          </c:val>
          <c:extLst>
            <c:ext xmlns:c16="http://schemas.microsoft.com/office/drawing/2014/chart" uri="{C3380CC4-5D6E-409C-BE32-E72D297353CC}">
              <c16:uniqueId val="{00000000-FB0F-4F58-8FAD-2B3937847A46}"/>
            </c:ext>
          </c:extLst>
        </c:ser>
        <c:ser>
          <c:idx val="1"/>
          <c:order val="1"/>
          <c:tx>
            <c:strRef>
              <c:f>Hoja3!$M$4</c:f>
              <c:strCache>
                <c:ptCount val="1"/>
                <c:pt idx="0">
                  <c:v>Datos Actuales</c:v>
                </c:pt>
              </c:strCache>
            </c:strRef>
          </c:tx>
          <c:spPr>
            <a:gradFill flip="none" rotWithShape="1">
              <a:gsLst>
                <a:gs pos="0">
                  <a:schemeClr val="accent6">
                    <a:lumMod val="40000"/>
                    <a:lumOff val="60000"/>
                  </a:schemeClr>
                </a:gs>
                <a:gs pos="46000">
                  <a:schemeClr val="accent6">
                    <a:lumMod val="95000"/>
                    <a:lumOff val="5000"/>
                  </a:schemeClr>
                </a:gs>
                <a:gs pos="100000">
                  <a:schemeClr val="accent6">
                    <a:lumMod val="60000"/>
                  </a:schemeClr>
                </a:gs>
              </a:gsLst>
              <a:path path="circle">
                <a:fillToRect l="50000" t="130000" r="50000" b="-30000"/>
              </a:path>
              <a:tileRect/>
            </a:gra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Hoja3!$K$5:$K$8</c:f>
              <c:strCache>
                <c:ptCount val="4"/>
                <c:pt idx="0">
                  <c:v>Fondo de Reposición</c:v>
                </c:pt>
                <c:pt idx="1">
                  <c:v>Mantenimiento Preventivo y Correctivo</c:v>
                </c:pt>
                <c:pt idx="3">
                  <c:v>Operador o Fontanero</c:v>
                </c:pt>
              </c:strCache>
            </c:strRef>
          </c:cat>
          <c:val>
            <c:numRef>
              <c:f>Hoja3!$M$5:$M$8</c:f>
              <c:numCache>
                <c:formatCode>General</c:formatCode>
                <c:ptCount val="4"/>
                <c:pt idx="0">
                  <c:v>5</c:v>
                </c:pt>
                <c:pt idx="1">
                  <c:v>23</c:v>
                </c:pt>
                <c:pt idx="3">
                  <c:v>74</c:v>
                </c:pt>
              </c:numCache>
            </c:numRef>
          </c:val>
          <c:extLst>
            <c:ext xmlns:c16="http://schemas.microsoft.com/office/drawing/2014/chart" uri="{C3380CC4-5D6E-409C-BE32-E72D297353CC}">
              <c16:uniqueId val="{00000001-FB0F-4F58-8FAD-2B3937847A46}"/>
            </c:ext>
          </c:extLst>
        </c:ser>
        <c:dLbls>
          <c:dLblPos val="ctr"/>
          <c:showLegendKey val="0"/>
          <c:showVal val="1"/>
          <c:showCatName val="0"/>
          <c:showSerName val="0"/>
          <c:showPercent val="0"/>
          <c:showBubbleSize val="0"/>
        </c:dLbls>
        <c:gapWidth val="355"/>
        <c:overlap val="-70"/>
        <c:axId val="-267812976"/>
        <c:axId val="-267814608"/>
      </c:barChart>
      <c:catAx>
        <c:axId val="-26781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crossAx val="-267814608"/>
        <c:crosses val="autoZero"/>
        <c:auto val="1"/>
        <c:lblAlgn val="ctr"/>
        <c:lblOffset val="100"/>
        <c:noMultiLvlLbl val="0"/>
      </c:catAx>
      <c:valAx>
        <c:axId val="-267814608"/>
        <c:scaling>
          <c:orientation val="minMax"/>
        </c:scaling>
        <c:delete val="0"/>
        <c:axPos val="l"/>
        <c:majorGridlines>
          <c:spPr>
            <a:ln w="9525" cap="flat" cmpd="sng" algn="ctr">
              <a:solidFill>
                <a:schemeClr val="bg1">
                  <a:lumMod val="7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NI"/>
          </a:p>
        </c:txPr>
        <c:crossAx val="-267812976"/>
        <c:crosses val="autoZero"/>
        <c:crossBetween val="between"/>
      </c:valAx>
      <c:spPr>
        <a:pattFill prst="pct5">
          <a:fgClr>
            <a:schemeClr val="bg2">
              <a:lumMod val="90000"/>
            </a:schemeClr>
          </a:fgClr>
          <a:bgClr>
            <a:schemeClr val="bg1"/>
          </a:bgClr>
        </a:pattFill>
        <a:ln w="9525">
          <a:solidFill>
            <a:schemeClr val="bg1">
              <a:lumMod val="75000"/>
            </a:schemeClr>
          </a:solidFill>
        </a:ln>
        <a:effectLst/>
      </c:spPr>
    </c:plotArea>
    <c:legend>
      <c:legendPos val="b"/>
      <c:layout>
        <c:manualLayout>
          <c:xMode val="edge"/>
          <c:yMode val="edge"/>
          <c:x val="0.27597581581294456"/>
          <c:y val="0.8524300087489064"/>
          <c:w val="0.46702163101336652"/>
          <c:h val="8.1746756471608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legend>
    <c:plotVisOnly val="1"/>
    <c:dispBlanksAs val="gap"/>
    <c:showDLblsOverMax val="0"/>
  </c:chart>
  <c:spPr>
    <a:gradFill flip="none" rotWithShape="1">
      <a:gsLst>
        <a:gs pos="0">
          <a:schemeClr val="accent3">
            <a:lumMod val="0"/>
            <a:lumOff val="100000"/>
          </a:schemeClr>
        </a:gs>
        <a:gs pos="49000">
          <a:schemeClr val="bg2"/>
        </a:gs>
        <a:gs pos="100000">
          <a:schemeClr val="accent3">
            <a:lumMod val="100000"/>
          </a:schemeClr>
        </a:gs>
      </a:gsLst>
      <a:path path="circle">
        <a:fillToRect l="50000" t="-80000" r="50000" b="180000"/>
      </a:path>
      <a:tileRect/>
    </a:gradFill>
    <a:ln w="12700" cap="flat" cmpd="sng" algn="ctr">
      <a:solidFill>
        <a:schemeClr val="tx1"/>
      </a:solidFill>
      <a:prstDash val="dashDot"/>
      <a:round/>
    </a:ln>
    <a:effectLst/>
  </c:spPr>
  <c:txPr>
    <a:bodyPr/>
    <a:lstStyle/>
    <a:p>
      <a:pPr>
        <a:defRPr/>
      </a:pPr>
      <a:endParaRPr lang="es-N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NI" b="1">
                <a:solidFill>
                  <a:sysClr val="windowText" lastClr="000000"/>
                </a:solidFill>
              </a:rPr>
              <a:t>ATECION A LA CUENCA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NI"/>
        </a:p>
      </c:txPr>
    </c:title>
    <c:autoTitleDeleted val="0"/>
    <c:plotArea>
      <c:layout/>
      <c:barChart>
        <c:barDir val="col"/>
        <c:grouping val="clustered"/>
        <c:varyColors val="0"/>
        <c:ser>
          <c:idx val="0"/>
          <c:order val="0"/>
          <c:tx>
            <c:strRef>
              <c:f>Hoja3!$O$4</c:f>
              <c:strCache>
                <c:ptCount val="1"/>
                <c:pt idx="0">
                  <c:v>Datos SIASAR</c:v>
                </c:pt>
              </c:strCache>
            </c:strRef>
          </c:tx>
          <c:spPr>
            <a:solidFill>
              <a:schemeClr val="accent6">
                <a:lumMod val="75000"/>
              </a:schemeClr>
            </a:solidFill>
            <a:ln>
              <a:solidFill>
                <a:sysClr val="windowText" lastClr="000000"/>
              </a:solidFill>
            </a:ln>
            <a:effectLst/>
          </c:spPr>
          <c:invertIfNegative val="0"/>
          <c:dLbls>
            <c:dLbl>
              <c:idx val="4"/>
              <c:layout>
                <c:manualLayout>
                  <c:x val="0"/>
                  <c:y val="6.294813741952338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8E-4262-A999-15D02C3A656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Hoja3!$N$5:$N$9</c:f>
              <c:strCache>
                <c:ptCount val="5"/>
                <c:pt idx="0">
                  <c:v>Bueno</c:v>
                </c:pt>
                <c:pt idx="1">
                  <c:v>Regular</c:v>
                </c:pt>
                <c:pt idx="3">
                  <c:v>Malo</c:v>
                </c:pt>
                <c:pt idx="4">
                  <c:v>Caído</c:v>
                </c:pt>
              </c:strCache>
            </c:strRef>
          </c:cat>
          <c:val>
            <c:numRef>
              <c:f>Hoja3!$O$5:$O$9</c:f>
              <c:numCache>
                <c:formatCode>General</c:formatCode>
                <c:ptCount val="5"/>
                <c:pt idx="0">
                  <c:v>29</c:v>
                </c:pt>
                <c:pt idx="1">
                  <c:v>39</c:v>
                </c:pt>
                <c:pt idx="3">
                  <c:v>15</c:v>
                </c:pt>
                <c:pt idx="4">
                  <c:v>3</c:v>
                </c:pt>
              </c:numCache>
            </c:numRef>
          </c:val>
          <c:extLst>
            <c:ext xmlns:c16="http://schemas.microsoft.com/office/drawing/2014/chart" uri="{C3380CC4-5D6E-409C-BE32-E72D297353CC}">
              <c16:uniqueId val="{00000001-458E-4262-A999-15D02C3A656D}"/>
            </c:ext>
          </c:extLst>
        </c:ser>
        <c:ser>
          <c:idx val="1"/>
          <c:order val="1"/>
          <c:tx>
            <c:strRef>
              <c:f>Hoja3!$P$4</c:f>
              <c:strCache>
                <c:ptCount val="1"/>
                <c:pt idx="0">
                  <c:v>Datos Actuales</c:v>
                </c:pt>
              </c:strCache>
            </c:strRef>
          </c:tx>
          <c:spPr>
            <a:solidFill>
              <a:srgbClr val="FFFF8B"/>
            </a:solidFill>
            <a:ln w="9525">
              <a:solidFill>
                <a:sysClr val="windowText" lastClr="000000"/>
              </a:solidFill>
            </a:ln>
            <a:effectLst/>
          </c:spPr>
          <c:invertIfNegative val="0"/>
          <c:dLbls>
            <c:dLbl>
              <c:idx val="4"/>
              <c:layout>
                <c:manualLayout>
                  <c:x val="3.8867766655066123E-3"/>
                  <c:y val="6.294813741952338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8E-4262-A999-15D02C3A656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NI"/>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Hoja3!$N$5:$N$9</c:f>
              <c:strCache>
                <c:ptCount val="5"/>
                <c:pt idx="0">
                  <c:v>Bueno</c:v>
                </c:pt>
                <c:pt idx="1">
                  <c:v>Regular</c:v>
                </c:pt>
                <c:pt idx="3">
                  <c:v>Malo</c:v>
                </c:pt>
                <c:pt idx="4">
                  <c:v>Caído</c:v>
                </c:pt>
              </c:strCache>
            </c:strRef>
          </c:cat>
          <c:val>
            <c:numRef>
              <c:f>Hoja3!$P$5:$P$9</c:f>
              <c:numCache>
                <c:formatCode>General</c:formatCode>
                <c:ptCount val="5"/>
                <c:pt idx="0">
                  <c:v>2</c:v>
                </c:pt>
                <c:pt idx="1">
                  <c:v>42</c:v>
                </c:pt>
                <c:pt idx="3">
                  <c:v>41</c:v>
                </c:pt>
                <c:pt idx="4">
                  <c:v>3</c:v>
                </c:pt>
              </c:numCache>
            </c:numRef>
          </c:val>
          <c:extLst>
            <c:ext xmlns:c16="http://schemas.microsoft.com/office/drawing/2014/chart" uri="{C3380CC4-5D6E-409C-BE32-E72D297353CC}">
              <c16:uniqueId val="{00000003-458E-4262-A999-15D02C3A656D}"/>
            </c:ext>
          </c:extLst>
        </c:ser>
        <c:dLbls>
          <c:dLblPos val="ctr"/>
          <c:showLegendKey val="0"/>
          <c:showVal val="1"/>
          <c:showCatName val="0"/>
          <c:showSerName val="0"/>
          <c:showPercent val="0"/>
          <c:showBubbleSize val="0"/>
        </c:dLbls>
        <c:gapWidth val="219"/>
        <c:overlap val="-27"/>
        <c:axId val="-267812432"/>
        <c:axId val="-267809168"/>
      </c:barChart>
      <c:catAx>
        <c:axId val="-267812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crossAx val="-267809168"/>
        <c:crosses val="autoZero"/>
        <c:auto val="1"/>
        <c:lblAlgn val="ctr"/>
        <c:lblOffset val="100"/>
        <c:noMultiLvlLbl val="0"/>
      </c:catAx>
      <c:valAx>
        <c:axId val="-267809168"/>
        <c:scaling>
          <c:orientation val="minMax"/>
        </c:scaling>
        <c:delete val="0"/>
        <c:axPos val="l"/>
        <c:majorGridlines>
          <c:spPr>
            <a:ln w="9525" cap="flat" cmpd="sng" algn="ctr">
              <a:solidFill>
                <a:schemeClr val="bg2">
                  <a:lumMod val="7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NI"/>
          </a:p>
        </c:txPr>
        <c:crossAx val="-267812432"/>
        <c:crosses val="autoZero"/>
        <c:crossBetween val="between"/>
      </c:valAx>
      <c:spPr>
        <a:pattFill prst="pct5">
          <a:fgClr>
            <a:schemeClr val="bg2">
              <a:lumMod val="90000"/>
            </a:schemeClr>
          </a:fgClr>
          <a:bgClr>
            <a:schemeClr val="bg1"/>
          </a:bgClr>
        </a:pattFill>
        <a:ln>
          <a:solidFill>
            <a:schemeClr val="bg2">
              <a:lumMod val="75000"/>
            </a:schemeClr>
          </a:solidFill>
        </a:ln>
        <a:effectLst/>
      </c:spPr>
    </c:plotArea>
    <c:legend>
      <c:legendPos val="b"/>
      <c:layout>
        <c:manualLayout>
          <c:xMode val="edge"/>
          <c:yMode val="edge"/>
          <c:x val="0.23241792091725486"/>
          <c:y val="0.87094852726742478"/>
          <c:w val="0.5740316187751513"/>
          <c:h val="8.121526171168458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legend>
    <c:plotVisOnly val="1"/>
    <c:dispBlanksAs val="gap"/>
    <c:showDLblsOverMax val="0"/>
  </c:chart>
  <c:spPr>
    <a:gradFill flip="none" rotWithShape="1">
      <a:gsLst>
        <a:gs pos="0">
          <a:schemeClr val="accent1">
            <a:lumMod val="0"/>
            <a:lumOff val="100000"/>
          </a:schemeClr>
        </a:gs>
        <a:gs pos="35000">
          <a:schemeClr val="accent1">
            <a:lumMod val="0"/>
            <a:lumOff val="100000"/>
          </a:schemeClr>
        </a:gs>
        <a:gs pos="100000">
          <a:schemeClr val="accent1">
            <a:lumMod val="100000"/>
          </a:schemeClr>
        </a:gs>
      </a:gsLst>
      <a:path path="circle">
        <a:fillToRect l="50000" t="-80000" r="50000" b="180000"/>
      </a:path>
      <a:tileRect/>
    </a:gradFill>
    <a:ln w="12700" cap="flat" cmpd="sng" algn="ctr">
      <a:solidFill>
        <a:sysClr val="windowText" lastClr="000000"/>
      </a:solidFill>
      <a:prstDash val="dashDot"/>
      <a:round/>
    </a:ln>
    <a:effectLst/>
  </c:spPr>
  <c:txPr>
    <a:bodyPr/>
    <a:lstStyle/>
    <a:p>
      <a:pPr>
        <a:defRPr/>
      </a:pPr>
      <a:endParaRPr lang="es-N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rgbClr val="FFC000"/>
                </a:solidFill>
                <a:effectLst>
                  <a:outerShdw blurRad="50800" dist="38100" dir="5400000" algn="t" rotWithShape="0">
                    <a:prstClr val="black">
                      <a:alpha val="40000"/>
                    </a:prstClr>
                  </a:outerShdw>
                </a:effectLst>
                <a:latin typeface="+mn-lt"/>
                <a:ea typeface="+mn-ea"/>
                <a:cs typeface="+mn-cs"/>
              </a:defRPr>
            </a:pPr>
            <a:r>
              <a:rPr lang="es-NI" sz="1400">
                <a:solidFill>
                  <a:srgbClr val="FFC000"/>
                </a:solidFill>
              </a:rPr>
              <a:t>CATEGORIZACION DE CAPS </a:t>
            </a:r>
          </a:p>
          <a:p>
            <a:pPr>
              <a:defRPr>
                <a:solidFill>
                  <a:srgbClr val="FFC000"/>
                </a:solidFill>
              </a:defRPr>
            </a:pPr>
            <a:r>
              <a:rPr lang="es-NI" sz="1400">
                <a:solidFill>
                  <a:srgbClr val="FFC000"/>
                </a:solidFill>
              </a:rPr>
              <a:t>SIASAR</a:t>
            </a:r>
            <a:r>
              <a:rPr lang="es-NI" sz="1400" baseline="0">
                <a:solidFill>
                  <a:srgbClr val="FFC000"/>
                </a:solidFill>
              </a:rPr>
              <a:t> Vs ACTUAL</a:t>
            </a:r>
            <a:endParaRPr lang="es-NI" sz="1400">
              <a:solidFill>
                <a:srgbClr val="FFC000"/>
              </a:solidFill>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rgbClr val="FFC000"/>
              </a:solidFill>
              <a:effectLst>
                <a:outerShdw blurRad="50800" dist="38100" dir="5400000" algn="t" rotWithShape="0">
                  <a:prstClr val="black">
                    <a:alpha val="40000"/>
                  </a:prstClr>
                </a:outerShdw>
              </a:effectLst>
              <a:latin typeface="+mn-lt"/>
              <a:ea typeface="+mn-ea"/>
              <a:cs typeface="+mn-cs"/>
            </a:defRPr>
          </a:pPr>
          <a:endParaRPr lang="es-NI"/>
        </a:p>
      </c:txPr>
    </c:title>
    <c:autoTitleDeleted val="0"/>
    <c:plotArea>
      <c:layout>
        <c:manualLayout>
          <c:layoutTarget val="inner"/>
          <c:xMode val="edge"/>
          <c:yMode val="edge"/>
          <c:x val="0.10980314960629919"/>
          <c:y val="0.17171296296296298"/>
          <c:w val="0.86376358661163488"/>
          <c:h val="0.61498432487605714"/>
        </c:manualLayout>
      </c:layout>
      <c:barChart>
        <c:barDir val="col"/>
        <c:grouping val="clustered"/>
        <c:varyColors val="0"/>
        <c:ser>
          <c:idx val="0"/>
          <c:order val="0"/>
          <c:tx>
            <c:strRef>
              <c:f>Hoja3!$V$3</c:f>
              <c:strCache>
                <c:ptCount val="1"/>
                <c:pt idx="0">
                  <c:v>CAT. SIASAR</c:v>
                </c:pt>
              </c:strCache>
            </c:strRef>
          </c:tx>
          <c:spPr>
            <a:solidFill>
              <a:schemeClr val="accent5">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Hoja3!$T$4:$T$8</c:f>
              <c:strCache>
                <c:ptCount val="5"/>
                <c:pt idx="0">
                  <c:v>A</c:v>
                </c:pt>
                <c:pt idx="1">
                  <c:v>B</c:v>
                </c:pt>
                <c:pt idx="2">
                  <c:v>C</c:v>
                </c:pt>
                <c:pt idx="3">
                  <c:v>D</c:v>
                </c:pt>
                <c:pt idx="4">
                  <c:v>CAPS Registrados</c:v>
                </c:pt>
              </c:strCache>
            </c:strRef>
          </c:cat>
          <c:val>
            <c:numRef>
              <c:f>Hoja3!$U$4:$U$8</c:f>
              <c:numCache>
                <c:formatCode>General</c:formatCode>
                <c:ptCount val="5"/>
                <c:pt idx="0">
                  <c:v>0</c:v>
                </c:pt>
                <c:pt idx="1">
                  <c:v>40</c:v>
                </c:pt>
                <c:pt idx="2">
                  <c:v>32</c:v>
                </c:pt>
                <c:pt idx="3">
                  <c:v>14</c:v>
                </c:pt>
                <c:pt idx="4">
                  <c:v>86</c:v>
                </c:pt>
              </c:numCache>
            </c:numRef>
          </c:val>
          <c:extLst>
            <c:ext xmlns:c16="http://schemas.microsoft.com/office/drawing/2014/chart" uri="{C3380CC4-5D6E-409C-BE32-E72D297353CC}">
              <c16:uniqueId val="{00000000-20AC-428D-A6A6-120F972BA5A8}"/>
            </c:ext>
          </c:extLst>
        </c:ser>
        <c:ser>
          <c:idx val="1"/>
          <c:order val="1"/>
          <c:tx>
            <c:strRef>
              <c:f>Hoja3!$U$3</c:f>
              <c:strCache>
                <c:ptCount val="1"/>
                <c:pt idx="0">
                  <c:v>CAT. ACTUALES</c:v>
                </c:pt>
              </c:strCache>
            </c:strRef>
          </c:tx>
          <c:spPr>
            <a:solidFill>
              <a:schemeClr val="accent6">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Hoja3!$T$4:$T$8</c:f>
              <c:strCache>
                <c:ptCount val="5"/>
                <c:pt idx="0">
                  <c:v>A</c:v>
                </c:pt>
                <c:pt idx="1">
                  <c:v>B</c:v>
                </c:pt>
                <c:pt idx="2">
                  <c:v>C</c:v>
                </c:pt>
                <c:pt idx="3">
                  <c:v>D</c:v>
                </c:pt>
                <c:pt idx="4">
                  <c:v>CAPS Registrados</c:v>
                </c:pt>
              </c:strCache>
            </c:strRef>
          </c:cat>
          <c:val>
            <c:numRef>
              <c:f>Hoja3!$V$4:$V$8</c:f>
              <c:numCache>
                <c:formatCode>General</c:formatCode>
                <c:ptCount val="5"/>
                <c:pt idx="0">
                  <c:v>0</c:v>
                </c:pt>
                <c:pt idx="1">
                  <c:v>19</c:v>
                </c:pt>
                <c:pt idx="2">
                  <c:v>47</c:v>
                </c:pt>
                <c:pt idx="3">
                  <c:v>22</c:v>
                </c:pt>
                <c:pt idx="4">
                  <c:v>88</c:v>
                </c:pt>
              </c:numCache>
            </c:numRef>
          </c:val>
          <c:extLst>
            <c:ext xmlns:c16="http://schemas.microsoft.com/office/drawing/2014/chart" uri="{C3380CC4-5D6E-409C-BE32-E72D297353CC}">
              <c16:uniqueId val="{00000001-20AC-428D-A6A6-120F972BA5A8}"/>
            </c:ext>
          </c:extLst>
        </c:ser>
        <c:dLbls>
          <c:showLegendKey val="0"/>
          <c:showVal val="0"/>
          <c:showCatName val="0"/>
          <c:showSerName val="0"/>
          <c:showPercent val="0"/>
          <c:showBubbleSize val="0"/>
        </c:dLbls>
        <c:gapWidth val="100"/>
        <c:overlap val="-24"/>
        <c:axId val="-267811344"/>
        <c:axId val="-267822224"/>
      </c:barChart>
      <c:catAx>
        <c:axId val="-26781134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1" i="0" u="none" strike="noStrike" kern="1200" baseline="0">
                <a:solidFill>
                  <a:schemeClr val="lt1">
                    <a:lumMod val="85000"/>
                  </a:schemeClr>
                </a:solidFill>
                <a:latin typeface="+mn-lt"/>
                <a:ea typeface="+mn-ea"/>
                <a:cs typeface="+mn-cs"/>
              </a:defRPr>
            </a:pPr>
            <a:endParaRPr lang="es-NI"/>
          </a:p>
        </c:txPr>
        <c:crossAx val="-267822224"/>
        <c:crosses val="autoZero"/>
        <c:auto val="1"/>
        <c:lblAlgn val="ctr"/>
        <c:lblOffset val="100"/>
        <c:noMultiLvlLbl val="0"/>
      </c:catAx>
      <c:valAx>
        <c:axId val="-267822224"/>
        <c:scaling>
          <c:orientation val="minMax"/>
        </c:scaling>
        <c:delete val="0"/>
        <c:axPos val="l"/>
        <c:majorGridlines>
          <c:spPr>
            <a:ln w="9525" cap="flat" cmpd="sng" algn="ctr">
              <a:solidFill>
                <a:schemeClr val="accent3">
                  <a:lumMod val="75000"/>
                  <a:alpha val="56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NI"/>
          </a:p>
        </c:txPr>
        <c:crossAx val="-267811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NI"/>
        </a:p>
      </c:txPr>
    </c:legend>
    <c:plotVisOnly val="1"/>
    <c:dispBlanksAs val="gap"/>
    <c:showDLblsOverMax val="0"/>
  </c:chart>
  <c:spPr>
    <a:gradFill flip="none" rotWithShape="1">
      <a:gsLst>
        <a:gs pos="0">
          <a:schemeClr val="tx1"/>
        </a:gs>
        <a:gs pos="38000">
          <a:schemeClr val="tx1">
            <a:lumMod val="95000"/>
            <a:lumOff val="5000"/>
          </a:schemeClr>
        </a:gs>
        <a:gs pos="70000">
          <a:schemeClr val="tx1">
            <a:lumMod val="85000"/>
            <a:lumOff val="15000"/>
          </a:schemeClr>
        </a:gs>
        <a:gs pos="97000">
          <a:schemeClr val="tx1">
            <a:lumMod val="75000"/>
            <a:lumOff val="25000"/>
          </a:schemeClr>
        </a:gs>
      </a:gsLst>
      <a:lin ang="5400000" scaled="1"/>
      <a:tileRect/>
    </a:gradFill>
    <a:ln w="28575">
      <a:solidFill>
        <a:schemeClr val="bg2">
          <a:lumMod val="50000"/>
        </a:schemeClr>
      </a:solidFill>
      <a:prstDash val="dashDot"/>
    </a:ln>
    <a:effectLst/>
  </c:spPr>
  <c:txPr>
    <a:bodyPr/>
    <a:lstStyle/>
    <a:p>
      <a:pPr>
        <a:defRPr/>
      </a:pPr>
      <a:endParaRPr lang="es-N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s-NI" sz="1800">
                <a:solidFill>
                  <a:schemeClr val="tx1"/>
                </a:solidFill>
                <a:latin typeface="Agency FB" panose="020B0503020202020204" pitchFamily="34" charset="0"/>
              </a:rPr>
              <a:t>Gestión de CAPS por Categoría</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NI"/>
        </a:p>
      </c:txPr>
    </c:title>
    <c:autoTitleDeleted val="0"/>
    <c:plotArea>
      <c:layout/>
      <c:barChart>
        <c:barDir val="col"/>
        <c:grouping val="clustered"/>
        <c:varyColors val="0"/>
        <c:ser>
          <c:idx val="0"/>
          <c:order val="0"/>
          <c:tx>
            <c:strRef>
              <c:f>Hoja3!$B$33</c:f>
              <c:strCache>
                <c:ptCount val="1"/>
                <c:pt idx="0">
                  <c:v>Totales</c:v>
                </c:pt>
              </c:strCache>
            </c:strRef>
          </c:tx>
          <c:spPr>
            <a:solidFill>
              <a:schemeClr val="tx2">
                <a:lumMod val="60000"/>
                <a:lumOff val="40000"/>
              </a:schemeClr>
            </a:solidFill>
            <a:ln>
              <a:noFill/>
            </a:ln>
            <a:effectLst/>
          </c:spPr>
          <c:invertIfNegative val="0"/>
          <c:dLbls>
            <c:dLbl>
              <c:idx val="1"/>
              <c:layout>
                <c:manualLayout>
                  <c:x val="0"/>
                  <c:y val="2.3148148148148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32-451F-998E-2F3D765A974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Hoja3!$A$34:$A$37</c:f>
              <c:strCache>
                <c:ptCount val="4"/>
                <c:pt idx="0">
                  <c:v>CAPS legalizado</c:v>
                </c:pt>
                <c:pt idx="1">
                  <c:v>CAPS con puestos nombrados</c:v>
                </c:pt>
                <c:pt idx="2">
                  <c:v>CAPS que se reúnen 4 veces 6 c/meses</c:v>
                </c:pt>
                <c:pt idx="3">
                  <c:v>CAPS que rinden cuentas</c:v>
                </c:pt>
              </c:strCache>
            </c:strRef>
          </c:cat>
          <c:val>
            <c:numRef>
              <c:f>Hoja3!$B$34:$B$37</c:f>
              <c:numCache>
                <c:formatCode>General</c:formatCode>
                <c:ptCount val="4"/>
                <c:pt idx="0">
                  <c:v>18</c:v>
                </c:pt>
                <c:pt idx="1">
                  <c:v>82</c:v>
                </c:pt>
                <c:pt idx="2">
                  <c:v>9</c:v>
                </c:pt>
                <c:pt idx="3">
                  <c:v>43</c:v>
                </c:pt>
              </c:numCache>
            </c:numRef>
          </c:val>
          <c:extLst>
            <c:ext xmlns:c16="http://schemas.microsoft.com/office/drawing/2014/chart" uri="{C3380CC4-5D6E-409C-BE32-E72D297353CC}">
              <c16:uniqueId val="{00000001-4A32-451F-998E-2F3D765A9745}"/>
            </c:ext>
          </c:extLst>
        </c:ser>
        <c:ser>
          <c:idx val="1"/>
          <c:order val="1"/>
          <c:tx>
            <c:strRef>
              <c:f>Hoja3!$C$33</c:f>
              <c:strCache>
                <c:ptCount val="1"/>
                <c:pt idx="0">
                  <c:v>Categoría A</c:v>
                </c:pt>
              </c:strCache>
            </c:strRef>
          </c:tx>
          <c:spPr>
            <a:solidFill>
              <a:schemeClr val="accent2"/>
            </a:solidFill>
            <a:ln>
              <a:noFill/>
            </a:ln>
            <a:effectLst/>
          </c:spPr>
          <c:invertIfNegative val="0"/>
          <c:cat>
            <c:strRef>
              <c:f>Hoja3!$A$34:$A$37</c:f>
              <c:strCache>
                <c:ptCount val="4"/>
                <c:pt idx="0">
                  <c:v>CAPS legalizado</c:v>
                </c:pt>
                <c:pt idx="1">
                  <c:v>CAPS con puestos nombrados</c:v>
                </c:pt>
                <c:pt idx="2">
                  <c:v>CAPS que se reúnen 4 veces 6 c/meses</c:v>
                </c:pt>
                <c:pt idx="3">
                  <c:v>CAPS que rinden cuentas</c:v>
                </c:pt>
              </c:strCache>
            </c:strRef>
          </c:cat>
          <c:val>
            <c:numRef>
              <c:f>Hoja3!$C$34:$C$37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4A32-451F-998E-2F3D765A9745}"/>
            </c:ext>
          </c:extLst>
        </c:ser>
        <c:ser>
          <c:idx val="2"/>
          <c:order val="2"/>
          <c:tx>
            <c:strRef>
              <c:f>Hoja3!$D$33</c:f>
              <c:strCache>
                <c:ptCount val="1"/>
                <c:pt idx="0">
                  <c:v>Categoría B</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Hoja3!$A$34:$A$37</c:f>
              <c:strCache>
                <c:ptCount val="4"/>
                <c:pt idx="0">
                  <c:v>CAPS legalizado</c:v>
                </c:pt>
                <c:pt idx="1">
                  <c:v>CAPS con puestos nombrados</c:v>
                </c:pt>
                <c:pt idx="2">
                  <c:v>CAPS que se reúnen 4 veces 6 c/meses</c:v>
                </c:pt>
                <c:pt idx="3">
                  <c:v>CAPS que rinden cuentas</c:v>
                </c:pt>
              </c:strCache>
            </c:strRef>
          </c:cat>
          <c:val>
            <c:numRef>
              <c:f>Hoja3!$D$34:$D$37</c:f>
              <c:numCache>
                <c:formatCode>General</c:formatCode>
                <c:ptCount val="4"/>
                <c:pt idx="0">
                  <c:v>11</c:v>
                </c:pt>
                <c:pt idx="1">
                  <c:v>19</c:v>
                </c:pt>
                <c:pt idx="2">
                  <c:v>2</c:v>
                </c:pt>
                <c:pt idx="3">
                  <c:v>17</c:v>
                </c:pt>
              </c:numCache>
            </c:numRef>
          </c:val>
          <c:extLst>
            <c:ext xmlns:c16="http://schemas.microsoft.com/office/drawing/2014/chart" uri="{C3380CC4-5D6E-409C-BE32-E72D297353CC}">
              <c16:uniqueId val="{00000003-4A32-451F-998E-2F3D765A9745}"/>
            </c:ext>
          </c:extLst>
        </c:ser>
        <c:ser>
          <c:idx val="3"/>
          <c:order val="3"/>
          <c:tx>
            <c:strRef>
              <c:f>Hoja3!$E$33</c:f>
              <c:strCache>
                <c:ptCount val="1"/>
                <c:pt idx="0">
                  <c:v>Categoría C</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Hoja3!$A$34:$A$37</c:f>
              <c:strCache>
                <c:ptCount val="4"/>
                <c:pt idx="0">
                  <c:v>CAPS legalizado</c:v>
                </c:pt>
                <c:pt idx="1">
                  <c:v>CAPS con puestos nombrados</c:v>
                </c:pt>
                <c:pt idx="2">
                  <c:v>CAPS que se reúnen 4 veces 6 c/meses</c:v>
                </c:pt>
                <c:pt idx="3">
                  <c:v>CAPS que rinden cuentas</c:v>
                </c:pt>
              </c:strCache>
            </c:strRef>
          </c:cat>
          <c:val>
            <c:numRef>
              <c:f>Hoja3!$E$34:$E$37</c:f>
              <c:numCache>
                <c:formatCode>General</c:formatCode>
                <c:ptCount val="4"/>
                <c:pt idx="0">
                  <c:v>7</c:v>
                </c:pt>
                <c:pt idx="1">
                  <c:v>46</c:v>
                </c:pt>
                <c:pt idx="2">
                  <c:v>7</c:v>
                </c:pt>
                <c:pt idx="3">
                  <c:v>23</c:v>
                </c:pt>
              </c:numCache>
            </c:numRef>
          </c:val>
          <c:extLst>
            <c:ext xmlns:c16="http://schemas.microsoft.com/office/drawing/2014/chart" uri="{C3380CC4-5D6E-409C-BE32-E72D297353CC}">
              <c16:uniqueId val="{00000004-4A32-451F-998E-2F3D765A9745}"/>
            </c:ext>
          </c:extLst>
        </c:ser>
        <c:ser>
          <c:idx val="4"/>
          <c:order val="4"/>
          <c:tx>
            <c:strRef>
              <c:f>Hoja3!$F$33</c:f>
              <c:strCache>
                <c:ptCount val="1"/>
                <c:pt idx="0">
                  <c:v>Categoría 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Hoja3!$A$34:$A$37</c:f>
              <c:strCache>
                <c:ptCount val="4"/>
                <c:pt idx="0">
                  <c:v>CAPS legalizado</c:v>
                </c:pt>
                <c:pt idx="1">
                  <c:v>CAPS con puestos nombrados</c:v>
                </c:pt>
                <c:pt idx="2">
                  <c:v>CAPS que se reúnen 4 veces 6 c/meses</c:v>
                </c:pt>
                <c:pt idx="3">
                  <c:v>CAPS que rinden cuentas</c:v>
                </c:pt>
              </c:strCache>
            </c:strRef>
          </c:cat>
          <c:val>
            <c:numRef>
              <c:f>Hoja3!$F$34:$F$37</c:f>
              <c:numCache>
                <c:formatCode>General</c:formatCode>
                <c:ptCount val="4"/>
                <c:pt idx="0">
                  <c:v>0</c:v>
                </c:pt>
                <c:pt idx="1">
                  <c:v>17</c:v>
                </c:pt>
                <c:pt idx="2">
                  <c:v>0</c:v>
                </c:pt>
                <c:pt idx="3">
                  <c:v>3</c:v>
                </c:pt>
              </c:numCache>
            </c:numRef>
          </c:val>
          <c:extLst>
            <c:ext xmlns:c16="http://schemas.microsoft.com/office/drawing/2014/chart" uri="{C3380CC4-5D6E-409C-BE32-E72D297353CC}">
              <c16:uniqueId val="{00000005-4A32-451F-998E-2F3D765A9745}"/>
            </c:ext>
          </c:extLst>
        </c:ser>
        <c:dLbls>
          <c:showLegendKey val="0"/>
          <c:showVal val="0"/>
          <c:showCatName val="0"/>
          <c:showSerName val="0"/>
          <c:showPercent val="0"/>
          <c:showBubbleSize val="0"/>
        </c:dLbls>
        <c:gapWidth val="267"/>
        <c:overlap val="-43"/>
        <c:axId val="-267819504"/>
        <c:axId val="-267810256"/>
      </c:barChart>
      <c:catAx>
        <c:axId val="-267819504"/>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1" i="0" u="none" strike="noStrike" kern="1200" cap="none" spc="0" normalizeH="0" baseline="0">
                <a:solidFill>
                  <a:schemeClr val="tx1">
                    <a:lumMod val="85000"/>
                    <a:lumOff val="15000"/>
                  </a:schemeClr>
                </a:solidFill>
                <a:latin typeface="+mn-lt"/>
                <a:ea typeface="+mn-ea"/>
                <a:cs typeface="+mn-cs"/>
              </a:defRPr>
            </a:pPr>
            <a:endParaRPr lang="es-NI"/>
          </a:p>
        </c:txPr>
        <c:crossAx val="-267810256"/>
        <c:crosses val="autoZero"/>
        <c:auto val="1"/>
        <c:lblAlgn val="ctr"/>
        <c:lblOffset val="100"/>
        <c:noMultiLvlLbl val="0"/>
      </c:catAx>
      <c:valAx>
        <c:axId val="-26781025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85000"/>
                    <a:lumOff val="15000"/>
                  </a:schemeClr>
                </a:solidFill>
                <a:latin typeface="+mn-lt"/>
                <a:ea typeface="+mn-ea"/>
                <a:cs typeface="+mn-cs"/>
              </a:defRPr>
            </a:pPr>
            <a:endParaRPr lang="es-NI"/>
          </a:p>
        </c:txPr>
        <c:crossAx val="-267819504"/>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85000"/>
                  <a:lumOff val="15000"/>
                </a:schemeClr>
              </a:solidFill>
              <a:latin typeface="+mn-lt"/>
              <a:ea typeface="+mn-ea"/>
              <a:cs typeface="+mn-cs"/>
            </a:defRPr>
          </a:pPr>
          <a:endParaRPr lang="es-NI"/>
        </a:p>
      </c:txPr>
    </c:legend>
    <c:plotVisOnly val="1"/>
    <c:dispBlanksAs val="gap"/>
    <c:showDLblsOverMax val="0"/>
  </c:chart>
  <c:spPr>
    <a:gradFill>
      <a:gsLst>
        <a:gs pos="0">
          <a:schemeClr val="accent1">
            <a:lumMod val="40000"/>
            <a:lumOff val="60000"/>
          </a:schemeClr>
        </a:gs>
        <a:gs pos="52000">
          <a:schemeClr val="tx2">
            <a:lumMod val="60000"/>
            <a:lumOff val="40000"/>
          </a:schemeClr>
        </a:gs>
        <a:gs pos="100000">
          <a:schemeClr val="accent1">
            <a:lumMod val="60000"/>
            <a:lumOff val="40000"/>
          </a:schemeClr>
        </a:gs>
      </a:gsLst>
      <a:lin ang="16200000" scaled="0"/>
    </a:gradFill>
    <a:ln w="19050" cap="flat" cmpd="sng" algn="ctr">
      <a:solidFill>
        <a:sysClr val="windowText" lastClr="000000"/>
      </a:solidFill>
      <a:prstDash val="lgDash"/>
      <a:round/>
    </a:ln>
    <a:effectLst/>
  </c:spPr>
  <c:txPr>
    <a:bodyPr/>
    <a:lstStyle/>
    <a:p>
      <a:pPr>
        <a:defRPr/>
      </a:pPr>
      <a:endParaRPr lang="es-NI"/>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NI" sz="2000">
                <a:latin typeface="Agency FB" panose="020B0503020202020204" pitchFamily="34" charset="0"/>
              </a:rPr>
              <a:t>Tarifa de</a:t>
            </a:r>
            <a:r>
              <a:rPr lang="es-NI" sz="2000" baseline="0">
                <a:latin typeface="Agency FB" panose="020B0503020202020204" pitchFamily="34" charset="0"/>
              </a:rPr>
              <a:t> CAPS por Categoría </a:t>
            </a:r>
            <a:endParaRPr lang="es-NI" sz="2000">
              <a:latin typeface="Agency FB" panose="020B0503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NI"/>
        </a:p>
      </c:txPr>
    </c:title>
    <c:autoTitleDeleted val="0"/>
    <c:plotArea>
      <c:layout/>
      <c:barChart>
        <c:barDir val="col"/>
        <c:grouping val="clustered"/>
        <c:varyColors val="0"/>
        <c:ser>
          <c:idx val="0"/>
          <c:order val="0"/>
          <c:tx>
            <c:strRef>
              <c:f>Hoja3!$B$38</c:f>
              <c:strCache>
                <c:ptCount val="1"/>
                <c:pt idx="0">
                  <c:v>Totales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0"/>
                  <c:y val="9.60258200360195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EC-4D5A-B366-F3CCFEC3B1D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Hoja3!$A$39:$A$42</c:f>
              <c:strCache>
                <c:ptCount val="4"/>
                <c:pt idx="0">
                  <c:v>Existe tarifa</c:v>
                </c:pt>
                <c:pt idx="1">
                  <c:v>Recuperación de costo</c:v>
                </c:pt>
                <c:pt idx="2">
                  <c:v>Recaudación &gt;= 80%</c:v>
                </c:pt>
                <c:pt idx="3">
                  <c:v>Tarifa por consumo</c:v>
                </c:pt>
              </c:strCache>
            </c:strRef>
          </c:cat>
          <c:val>
            <c:numRef>
              <c:f>Hoja3!$B$39:$B$42</c:f>
              <c:numCache>
                <c:formatCode>General</c:formatCode>
                <c:ptCount val="4"/>
                <c:pt idx="0">
                  <c:v>73</c:v>
                </c:pt>
                <c:pt idx="1">
                  <c:v>25</c:v>
                </c:pt>
                <c:pt idx="2">
                  <c:v>20</c:v>
                </c:pt>
                <c:pt idx="3">
                  <c:v>15</c:v>
                </c:pt>
              </c:numCache>
            </c:numRef>
          </c:val>
          <c:extLst>
            <c:ext xmlns:c16="http://schemas.microsoft.com/office/drawing/2014/chart" uri="{C3380CC4-5D6E-409C-BE32-E72D297353CC}">
              <c16:uniqueId val="{00000001-B7EC-4D5A-B366-F3CCFEC3B1D0}"/>
            </c:ext>
          </c:extLst>
        </c:ser>
        <c:ser>
          <c:idx val="1"/>
          <c:order val="1"/>
          <c:tx>
            <c:strRef>
              <c:f>Hoja3!$C$38</c:f>
              <c:strCache>
                <c:ptCount val="1"/>
                <c:pt idx="0">
                  <c:v>Categoría 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Hoja3!$A$39:$A$42</c:f>
              <c:strCache>
                <c:ptCount val="4"/>
                <c:pt idx="0">
                  <c:v>Existe tarifa</c:v>
                </c:pt>
                <c:pt idx="1">
                  <c:v>Recuperación de costo</c:v>
                </c:pt>
                <c:pt idx="2">
                  <c:v>Recaudación &gt;= 80%</c:v>
                </c:pt>
                <c:pt idx="3">
                  <c:v>Tarifa por consumo</c:v>
                </c:pt>
              </c:strCache>
            </c:strRef>
          </c:cat>
          <c:val>
            <c:numRef>
              <c:f>Hoja3!$C$39:$C$42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B7EC-4D5A-B366-F3CCFEC3B1D0}"/>
            </c:ext>
          </c:extLst>
        </c:ser>
        <c:ser>
          <c:idx val="2"/>
          <c:order val="2"/>
          <c:tx>
            <c:strRef>
              <c:f>Hoja3!$D$38</c:f>
              <c:strCache>
                <c:ptCount val="1"/>
                <c:pt idx="0">
                  <c:v>Categoría B</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Hoja3!$A$39:$A$42</c:f>
              <c:strCache>
                <c:ptCount val="4"/>
                <c:pt idx="0">
                  <c:v>Existe tarifa</c:v>
                </c:pt>
                <c:pt idx="1">
                  <c:v>Recuperación de costo</c:v>
                </c:pt>
                <c:pt idx="2">
                  <c:v>Recaudación &gt;= 80%</c:v>
                </c:pt>
                <c:pt idx="3">
                  <c:v>Tarifa por consumo</c:v>
                </c:pt>
              </c:strCache>
            </c:strRef>
          </c:cat>
          <c:val>
            <c:numRef>
              <c:f>Hoja3!$D$39:$D$42</c:f>
              <c:numCache>
                <c:formatCode>General</c:formatCode>
                <c:ptCount val="4"/>
                <c:pt idx="0">
                  <c:v>11</c:v>
                </c:pt>
                <c:pt idx="1">
                  <c:v>16</c:v>
                </c:pt>
                <c:pt idx="2">
                  <c:v>8</c:v>
                </c:pt>
                <c:pt idx="3">
                  <c:v>8</c:v>
                </c:pt>
              </c:numCache>
            </c:numRef>
          </c:val>
          <c:extLst>
            <c:ext xmlns:c16="http://schemas.microsoft.com/office/drawing/2014/chart" uri="{C3380CC4-5D6E-409C-BE32-E72D297353CC}">
              <c16:uniqueId val="{00000003-B7EC-4D5A-B366-F3CCFEC3B1D0}"/>
            </c:ext>
          </c:extLst>
        </c:ser>
        <c:ser>
          <c:idx val="3"/>
          <c:order val="3"/>
          <c:tx>
            <c:strRef>
              <c:f>Hoja3!$E$38</c:f>
              <c:strCache>
                <c:ptCount val="1"/>
                <c:pt idx="0">
                  <c:v>Categoría C</c:v>
                </c:pt>
              </c:strCache>
            </c:strRef>
          </c:tx>
          <c:spPr>
            <a:solidFill>
              <a:schemeClr val="accent6">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Hoja3!$A$39:$A$42</c:f>
              <c:strCache>
                <c:ptCount val="4"/>
                <c:pt idx="0">
                  <c:v>Existe tarifa</c:v>
                </c:pt>
                <c:pt idx="1">
                  <c:v>Recuperación de costo</c:v>
                </c:pt>
                <c:pt idx="2">
                  <c:v>Recaudación &gt;= 80%</c:v>
                </c:pt>
                <c:pt idx="3">
                  <c:v>Tarifa por consumo</c:v>
                </c:pt>
              </c:strCache>
            </c:strRef>
          </c:cat>
          <c:val>
            <c:numRef>
              <c:f>Hoja3!$E$39:$E$42</c:f>
              <c:numCache>
                <c:formatCode>General</c:formatCode>
                <c:ptCount val="4"/>
                <c:pt idx="0">
                  <c:v>47</c:v>
                </c:pt>
                <c:pt idx="1">
                  <c:v>8</c:v>
                </c:pt>
                <c:pt idx="2">
                  <c:v>11</c:v>
                </c:pt>
                <c:pt idx="3">
                  <c:v>5</c:v>
                </c:pt>
              </c:numCache>
            </c:numRef>
          </c:val>
          <c:extLst>
            <c:ext xmlns:c16="http://schemas.microsoft.com/office/drawing/2014/chart" uri="{C3380CC4-5D6E-409C-BE32-E72D297353CC}">
              <c16:uniqueId val="{00000004-B7EC-4D5A-B366-F3CCFEC3B1D0}"/>
            </c:ext>
          </c:extLst>
        </c:ser>
        <c:ser>
          <c:idx val="4"/>
          <c:order val="4"/>
          <c:tx>
            <c:strRef>
              <c:f>Hoja3!$F$38</c:f>
              <c:strCache>
                <c:ptCount val="1"/>
                <c:pt idx="0">
                  <c:v>Categoría D</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Hoja3!$A$39:$A$42</c:f>
              <c:strCache>
                <c:ptCount val="4"/>
                <c:pt idx="0">
                  <c:v>Existe tarifa</c:v>
                </c:pt>
                <c:pt idx="1">
                  <c:v>Recuperación de costo</c:v>
                </c:pt>
                <c:pt idx="2">
                  <c:v>Recaudación &gt;= 80%</c:v>
                </c:pt>
                <c:pt idx="3">
                  <c:v>Tarifa por consumo</c:v>
                </c:pt>
              </c:strCache>
            </c:strRef>
          </c:cat>
          <c:val>
            <c:numRef>
              <c:f>Hoja3!$F$39:$F$42</c:f>
              <c:numCache>
                <c:formatCode>General</c:formatCode>
                <c:ptCount val="4"/>
                <c:pt idx="0">
                  <c:v>15</c:v>
                </c:pt>
                <c:pt idx="1">
                  <c:v>1</c:v>
                </c:pt>
                <c:pt idx="2">
                  <c:v>1</c:v>
                </c:pt>
                <c:pt idx="3">
                  <c:v>2</c:v>
                </c:pt>
              </c:numCache>
            </c:numRef>
          </c:val>
          <c:extLst>
            <c:ext xmlns:c16="http://schemas.microsoft.com/office/drawing/2014/chart" uri="{C3380CC4-5D6E-409C-BE32-E72D297353CC}">
              <c16:uniqueId val="{00000005-B7EC-4D5A-B366-F3CCFEC3B1D0}"/>
            </c:ext>
          </c:extLst>
        </c:ser>
        <c:dLbls>
          <c:showLegendKey val="0"/>
          <c:showVal val="0"/>
          <c:showCatName val="0"/>
          <c:showSerName val="0"/>
          <c:showPercent val="0"/>
          <c:showBubbleSize val="0"/>
        </c:dLbls>
        <c:gapWidth val="100"/>
        <c:overlap val="-24"/>
        <c:axId val="-267821680"/>
        <c:axId val="-267809712"/>
      </c:barChart>
      <c:catAx>
        <c:axId val="-26782168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NI"/>
          </a:p>
        </c:txPr>
        <c:crossAx val="-267809712"/>
        <c:crosses val="autoZero"/>
        <c:auto val="1"/>
        <c:lblAlgn val="ctr"/>
        <c:lblOffset val="100"/>
        <c:noMultiLvlLbl val="0"/>
      </c:catAx>
      <c:valAx>
        <c:axId val="-267809712"/>
        <c:scaling>
          <c:orientation val="minMax"/>
        </c:scaling>
        <c:delete val="0"/>
        <c:axPos val="l"/>
        <c:majorGridlines>
          <c:spPr>
            <a:ln w="9525" cap="flat" cmpd="sng" algn="ctr">
              <a:solidFill>
                <a:srgbClr val="C00000">
                  <a:alpha val="22000"/>
                </a:srgb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NI"/>
          </a:p>
        </c:txPr>
        <c:crossAx val="-267821680"/>
        <c:crosses val="autoZero"/>
        <c:crossBetween val="between"/>
      </c:valAx>
      <c:spPr>
        <a:blipFill>
          <a:blip xmlns:r="http://schemas.openxmlformats.org/officeDocument/2006/relationships" r:embed="rId3"/>
          <a:tile tx="0" ty="0" sx="100000" sy="100000" flip="none" algn="tl"/>
        </a:blip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lt1">
                  <a:lumMod val="85000"/>
                </a:schemeClr>
              </a:solidFill>
              <a:latin typeface="+mn-lt"/>
              <a:ea typeface="+mn-ea"/>
              <a:cs typeface="+mn-cs"/>
            </a:defRPr>
          </a:pPr>
          <a:endParaRPr lang="es-NI"/>
        </a:p>
      </c:txPr>
    </c:legend>
    <c:plotVisOnly val="1"/>
    <c:dispBlanksAs val="gap"/>
    <c:showDLblsOverMax val="0"/>
  </c:chart>
  <c:spPr>
    <a:gradFill flip="none" rotWithShape="1">
      <a:gsLst>
        <a:gs pos="0">
          <a:schemeClr val="tx1">
            <a:lumMod val="65000"/>
            <a:lumOff val="35000"/>
          </a:schemeClr>
        </a:gs>
        <a:gs pos="52000">
          <a:schemeClr val="tx1"/>
        </a:gs>
        <a:gs pos="100000">
          <a:schemeClr val="accent1"/>
        </a:gs>
      </a:gsLst>
      <a:lin ang="16200000" scaled="0"/>
      <a:tileRect/>
    </a:gradFill>
    <a:ln w="19050">
      <a:solidFill>
        <a:sysClr val="windowText" lastClr="000000"/>
      </a:solidFill>
      <a:prstDash val="dashDot"/>
    </a:ln>
    <a:effectLst/>
  </c:spPr>
  <c:txPr>
    <a:bodyPr/>
    <a:lstStyle/>
    <a:p>
      <a:pPr>
        <a:defRPr/>
      </a:pPr>
      <a:endParaRPr lang="es-NI"/>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ysClr val="windowText" lastClr="000000"/>
                </a:solidFill>
                <a:effectLst>
                  <a:outerShdw blurRad="50800" dist="38100" dir="5400000" algn="t" rotWithShape="0">
                    <a:prstClr val="black">
                      <a:alpha val="40000"/>
                    </a:prstClr>
                  </a:outerShdw>
                </a:effectLst>
                <a:latin typeface="+mn-lt"/>
                <a:ea typeface="+mn-ea"/>
                <a:cs typeface="+mn-cs"/>
              </a:defRPr>
            </a:pPr>
            <a:r>
              <a:rPr lang="es-NI" sz="2000">
                <a:solidFill>
                  <a:sysClr val="windowText" lastClr="000000"/>
                </a:solidFill>
                <a:latin typeface="Agency FB" panose="020B0503020202020204" pitchFamily="34" charset="0"/>
              </a:rPr>
              <a:t>Solidez Financiera por Categoría</a:t>
            </a:r>
          </a:p>
        </c:rich>
      </c:tx>
      <c:overlay val="0"/>
      <c:spPr>
        <a:noFill/>
        <a:ln>
          <a:noFill/>
        </a:ln>
        <a:effectLst/>
      </c:spPr>
      <c:txPr>
        <a:bodyPr rot="0" spcFirstLastPara="1" vertOverflow="ellipsis" vert="horz" wrap="square" anchor="ctr" anchorCtr="1"/>
        <a:lstStyle/>
        <a:p>
          <a:pPr>
            <a:defRPr sz="1600" b="1" i="0" u="none" strike="noStrike" kern="1200" spc="100" baseline="0">
              <a:solidFill>
                <a:sysClr val="windowText" lastClr="000000"/>
              </a:solidFill>
              <a:effectLst>
                <a:outerShdw blurRad="50800" dist="38100" dir="5400000" algn="t" rotWithShape="0">
                  <a:prstClr val="black">
                    <a:alpha val="40000"/>
                  </a:prstClr>
                </a:outerShdw>
              </a:effectLst>
              <a:latin typeface="+mn-lt"/>
              <a:ea typeface="+mn-ea"/>
              <a:cs typeface="+mn-cs"/>
            </a:defRPr>
          </a:pPr>
          <a:endParaRPr lang="es-NI"/>
        </a:p>
      </c:txPr>
    </c:title>
    <c:autoTitleDeleted val="0"/>
    <c:plotArea>
      <c:layout/>
      <c:barChart>
        <c:barDir val="col"/>
        <c:grouping val="clustered"/>
        <c:varyColors val="0"/>
        <c:ser>
          <c:idx val="0"/>
          <c:order val="0"/>
          <c:tx>
            <c:strRef>
              <c:f>Hoja3!$B$43</c:f>
              <c:strCache>
                <c:ptCount val="1"/>
                <c:pt idx="0">
                  <c:v>Totales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Hoja3!$A$44:$A$46</c:f>
              <c:strCache>
                <c:ptCount val="3"/>
                <c:pt idx="0">
                  <c:v>Cuenta Bancaria</c:v>
                </c:pt>
                <c:pt idx="1">
                  <c:v>Registro Contable</c:v>
                </c:pt>
                <c:pt idx="2">
                  <c:v>Ingresos Superiores</c:v>
                </c:pt>
              </c:strCache>
            </c:strRef>
          </c:cat>
          <c:val>
            <c:numRef>
              <c:f>Hoja3!$B$44:$B$46</c:f>
              <c:numCache>
                <c:formatCode>General</c:formatCode>
                <c:ptCount val="3"/>
                <c:pt idx="0">
                  <c:v>11</c:v>
                </c:pt>
                <c:pt idx="1">
                  <c:v>50</c:v>
                </c:pt>
                <c:pt idx="2">
                  <c:v>19</c:v>
                </c:pt>
              </c:numCache>
            </c:numRef>
          </c:val>
          <c:extLst>
            <c:ext xmlns:c16="http://schemas.microsoft.com/office/drawing/2014/chart" uri="{C3380CC4-5D6E-409C-BE32-E72D297353CC}">
              <c16:uniqueId val="{00000000-7367-4678-89F0-C0DF30CE2D96}"/>
            </c:ext>
          </c:extLst>
        </c:ser>
        <c:ser>
          <c:idx val="1"/>
          <c:order val="1"/>
          <c:tx>
            <c:strRef>
              <c:f>Hoja3!$C$43</c:f>
              <c:strCache>
                <c:ptCount val="1"/>
                <c:pt idx="0">
                  <c:v>Categoría 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Hoja3!$A$44:$A$46</c:f>
              <c:strCache>
                <c:ptCount val="3"/>
                <c:pt idx="0">
                  <c:v>Cuenta Bancaria</c:v>
                </c:pt>
                <c:pt idx="1">
                  <c:v>Registro Contable</c:v>
                </c:pt>
                <c:pt idx="2">
                  <c:v>Ingresos Superiores</c:v>
                </c:pt>
              </c:strCache>
            </c:strRef>
          </c:cat>
          <c:val>
            <c:numRef>
              <c:f>Hoja3!$C$44:$C$46</c:f>
              <c:numCache>
                <c:formatCode>General</c:formatCode>
                <c:ptCount val="3"/>
                <c:pt idx="0">
                  <c:v>0</c:v>
                </c:pt>
                <c:pt idx="1">
                  <c:v>0</c:v>
                </c:pt>
                <c:pt idx="2">
                  <c:v>0</c:v>
                </c:pt>
              </c:numCache>
            </c:numRef>
          </c:val>
          <c:extLst>
            <c:ext xmlns:c16="http://schemas.microsoft.com/office/drawing/2014/chart" uri="{C3380CC4-5D6E-409C-BE32-E72D297353CC}">
              <c16:uniqueId val="{00000001-7367-4678-89F0-C0DF30CE2D96}"/>
            </c:ext>
          </c:extLst>
        </c:ser>
        <c:ser>
          <c:idx val="2"/>
          <c:order val="2"/>
          <c:tx>
            <c:strRef>
              <c:f>Hoja3!$D$43</c:f>
              <c:strCache>
                <c:ptCount val="1"/>
                <c:pt idx="0">
                  <c:v>Categoría B</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Hoja3!$A$44:$A$46</c:f>
              <c:strCache>
                <c:ptCount val="3"/>
                <c:pt idx="0">
                  <c:v>Cuenta Bancaria</c:v>
                </c:pt>
                <c:pt idx="1">
                  <c:v>Registro Contable</c:v>
                </c:pt>
                <c:pt idx="2">
                  <c:v>Ingresos Superiores</c:v>
                </c:pt>
              </c:strCache>
            </c:strRef>
          </c:cat>
          <c:val>
            <c:numRef>
              <c:f>Hoja3!$D$44:$D$46</c:f>
              <c:numCache>
                <c:formatCode>General</c:formatCode>
                <c:ptCount val="3"/>
                <c:pt idx="0">
                  <c:v>7</c:v>
                </c:pt>
                <c:pt idx="1">
                  <c:v>17</c:v>
                </c:pt>
                <c:pt idx="2">
                  <c:v>14</c:v>
                </c:pt>
              </c:numCache>
            </c:numRef>
          </c:val>
          <c:extLst>
            <c:ext xmlns:c16="http://schemas.microsoft.com/office/drawing/2014/chart" uri="{C3380CC4-5D6E-409C-BE32-E72D297353CC}">
              <c16:uniqueId val="{00000002-7367-4678-89F0-C0DF30CE2D96}"/>
            </c:ext>
          </c:extLst>
        </c:ser>
        <c:ser>
          <c:idx val="3"/>
          <c:order val="3"/>
          <c:tx>
            <c:strRef>
              <c:f>Hoja3!$E$43</c:f>
              <c:strCache>
                <c:ptCount val="1"/>
                <c:pt idx="0">
                  <c:v>Categoría C</c:v>
                </c:pt>
              </c:strCache>
            </c:strRef>
          </c:tx>
          <c:spPr>
            <a:solidFill>
              <a:schemeClr val="accent6">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Hoja3!$A$44:$A$46</c:f>
              <c:strCache>
                <c:ptCount val="3"/>
                <c:pt idx="0">
                  <c:v>Cuenta Bancaria</c:v>
                </c:pt>
                <c:pt idx="1">
                  <c:v>Registro Contable</c:v>
                </c:pt>
                <c:pt idx="2">
                  <c:v>Ingresos Superiores</c:v>
                </c:pt>
              </c:strCache>
            </c:strRef>
          </c:cat>
          <c:val>
            <c:numRef>
              <c:f>Hoja3!$E$44:$E$46</c:f>
              <c:numCache>
                <c:formatCode>General</c:formatCode>
                <c:ptCount val="3"/>
                <c:pt idx="0">
                  <c:v>4</c:v>
                </c:pt>
                <c:pt idx="1">
                  <c:v>31</c:v>
                </c:pt>
                <c:pt idx="2">
                  <c:v>5</c:v>
                </c:pt>
              </c:numCache>
            </c:numRef>
          </c:val>
          <c:extLst>
            <c:ext xmlns:c16="http://schemas.microsoft.com/office/drawing/2014/chart" uri="{C3380CC4-5D6E-409C-BE32-E72D297353CC}">
              <c16:uniqueId val="{00000003-7367-4678-89F0-C0DF30CE2D96}"/>
            </c:ext>
          </c:extLst>
        </c:ser>
        <c:ser>
          <c:idx val="4"/>
          <c:order val="4"/>
          <c:tx>
            <c:strRef>
              <c:f>Hoja3!$F$43</c:f>
              <c:strCache>
                <c:ptCount val="1"/>
                <c:pt idx="0">
                  <c:v>Categoría D</c:v>
                </c:pt>
              </c:strCache>
            </c:strRef>
          </c:tx>
          <c:spPr>
            <a:solidFill>
              <a:srgbClr val="FF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85000"/>
                        <a:lumOff val="15000"/>
                      </a:schemeClr>
                    </a:solidFill>
                    <a:latin typeface="+mn-lt"/>
                    <a:ea typeface="+mn-ea"/>
                    <a:cs typeface="+mn-cs"/>
                  </a:defRPr>
                </a:pPr>
                <a:endParaRPr lang="es-N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Hoja3!$A$44:$A$46</c:f>
              <c:strCache>
                <c:ptCount val="3"/>
                <c:pt idx="0">
                  <c:v>Cuenta Bancaria</c:v>
                </c:pt>
                <c:pt idx="1">
                  <c:v>Registro Contable</c:v>
                </c:pt>
                <c:pt idx="2">
                  <c:v>Ingresos Superiores</c:v>
                </c:pt>
              </c:strCache>
            </c:strRef>
          </c:cat>
          <c:val>
            <c:numRef>
              <c:f>Hoja3!$F$44:$F$46</c:f>
              <c:numCache>
                <c:formatCode>General</c:formatCode>
                <c:ptCount val="3"/>
                <c:pt idx="0">
                  <c:v>0</c:v>
                </c:pt>
                <c:pt idx="1">
                  <c:v>2</c:v>
                </c:pt>
                <c:pt idx="2">
                  <c:v>0</c:v>
                </c:pt>
              </c:numCache>
            </c:numRef>
          </c:val>
          <c:extLst>
            <c:ext xmlns:c16="http://schemas.microsoft.com/office/drawing/2014/chart" uri="{C3380CC4-5D6E-409C-BE32-E72D297353CC}">
              <c16:uniqueId val="{00000004-7367-4678-89F0-C0DF30CE2D96}"/>
            </c:ext>
          </c:extLst>
        </c:ser>
        <c:dLbls>
          <c:showLegendKey val="0"/>
          <c:showVal val="0"/>
          <c:showCatName val="0"/>
          <c:showSerName val="0"/>
          <c:showPercent val="0"/>
          <c:showBubbleSize val="0"/>
        </c:dLbls>
        <c:gapWidth val="150"/>
        <c:axId val="-267823856"/>
        <c:axId val="-267820592"/>
      </c:barChart>
      <c:catAx>
        <c:axId val="-26782385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s-NI"/>
          </a:p>
        </c:txPr>
        <c:crossAx val="-267820592"/>
        <c:crosses val="autoZero"/>
        <c:auto val="1"/>
        <c:lblAlgn val="ctr"/>
        <c:lblOffset val="100"/>
        <c:noMultiLvlLbl val="0"/>
      </c:catAx>
      <c:valAx>
        <c:axId val="-267820592"/>
        <c:scaling>
          <c:orientation val="minMax"/>
        </c:scaling>
        <c:delete val="0"/>
        <c:axPos val="l"/>
        <c:majorGridlines>
          <c:spPr>
            <a:ln w="6350" cap="flat" cmpd="sng" algn="ctr">
              <a:solidFill>
                <a:schemeClr val="tx1">
                  <a:alpha val="4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NI"/>
          </a:p>
        </c:txPr>
        <c:crossAx val="-267823856"/>
        <c:crosses val="autoZero"/>
        <c:crossBetween val="between"/>
      </c:valAx>
      <c:spPr>
        <a:gradFill flip="none" rotWithShape="1">
          <a:gsLst>
            <a:gs pos="0">
              <a:schemeClr val="accent5">
                <a:lumMod val="60000"/>
                <a:lumOff val="40000"/>
                <a:tint val="66000"/>
                <a:satMod val="160000"/>
              </a:schemeClr>
            </a:gs>
            <a:gs pos="50000">
              <a:schemeClr val="accent5">
                <a:lumMod val="60000"/>
                <a:lumOff val="40000"/>
                <a:tint val="44500"/>
                <a:satMod val="160000"/>
              </a:schemeClr>
            </a:gs>
            <a:gs pos="100000">
              <a:schemeClr val="accent5">
                <a:lumMod val="60000"/>
                <a:lumOff val="40000"/>
                <a:tint val="23500"/>
                <a:satMod val="160000"/>
              </a:schemeClr>
            </a:gs>
          </a:gsLst>
          <a:path path="circle">
            <a:fillToRect l="50000" t="50000" r="50000" b="50000"/>
          </a:path>
          <a:tileRect/>
        </a:grad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s-NI"/>
        </a:p>
      </c:txPr>
    </c:legend>
    <c:plotVisOnly val="1"/>
    <c:dispBlanksAs val="gap"/>
    <c:showDLblsOverMax val="0"/>
  </c:chart>
  <c:spPr>
    <a:gradFill flip="none" rotWithShape="1">
      <a:gsLst>
        <a:gs pos="0">
          <a:schemeClr val="bg2">
            <a:lumMod val="90000"/>
          </a:schemeClr>
        </a:gs>
        <a:gs pos="52000">
          <a:schemeClr val="bg2">
            <a:lumMod val="75000"/>
          </a:schemeClr>
        </a:gs>
        <a:gs pos="100000">
          <a:schemeClr val="bg2">
            <a:lumMod val="50000"/>
          </a:schemeClr>
        </a:gs>
      </a:gsLst>
      <a:lin ang="16200000" scaled="0"/>
      <a:tileRect/>
    </a:gradFill>
    <a:ln w="19050">
      <a:solidFill>
        <a:schemeClr val="tx1"/>
      </a:solidFill>
      <a:prstDash val="dashDot"/>
    </a:ln>
    <a:effectLst/>
  </c:spPr>
  <c:txPr>
    <a:bodyPr/>
    <a:lstStyle/>
    <a:p>
      <a:pPr>
        <a:defRPr/>
      </a:pPr>
      <a:endParaRPr lang="es-N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154116</xdr:rowOff>
    </xdr:from>
    <xdr:to>
      <xdr:col>3</xdr:col>
      <xdr:colOff>641194</xdr:colOff>
      <xdr:row>23</xdr:row>
      <xdr:rowOff>36088</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708252</xdr:colOff>
      <xdr:row>11</xdr:row>
      <xdr:rowOff>75134</xdr:rowOff>
    </xdr:from>
    <xdr:to>
      <xdr:col>8</xdr:col>
      <xdr:colOff>100575</xdr:colOff>
      <xdr:row>24</xdr:row>
      <xdr:rowOff>590</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225995</xdr:colOff>
      <xdr:row>10</xdr:row>
      <xdr:rowOff>162694</xdr:rowOff>
    </xdr:from>
    <xdr:to>
      <xdr:col>11</xdr:col>
      <xdr:colOff>1041834</xdr:colOff>
      <xdr:row>25</xdr:row>
      <xdr:rowOff>96433</xdr:rowOff>
    </xdr:to>
    <xdr:graphicFrame macro="">
      <xdr:nvGraphicFramePr>
        <xdr:cNvPr id="8" name="Gráfico 7">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181330</xdr:colOff>
      <xdr:row>11</xdr:row>
      <xdr:rowOff>16920</xdr:rowOff>
    </xdr:from>
    <xdr:to>
      <xdr:col>16</xdr:col>
      <xdr:colOff>725911</xdr:colOff>
      <xdr:row>24</xdr:row>
      <xdr:rowOff>162102</xdr:rowOff>
    </xdr:to>
    <xdr:graphicFrame macro="">
      <xdr:nvGraphicFramePr>
        <xdr:cNvPr id="9" name="Gráfico 8">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74544</xdr:colOff>
      <xdr:row>11</xdr:row>
      <xdr:rowOff>13962</xdr:rowOff>
    </xdr:from>
    <xdr:to>
      <xdr:col>21</xdr:col>
      <xdr:colOff>389283</xdr:colOff>
      <xdr:row>24</xdr:row>
      <xdr:rowOff>176301</xdr:rowOff>
    </xdr:to>
    <xdr:graphicFrame macro="">
      <xdr:nvGraphicFramePr>
        <xdr:cNvPr id="10" name="Gráfico 9">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470926</xdr:colOff>
      <xdr:row>10</xdr:row>
      <xdr:rowOff>163641</xdr:rowOff>
    </xdr:from>
    <xdr:to>
      <xdr:col>27</xdr:col>
      <xdr:colOff>375676</xdr:colOff>
      <xdr:row>25</xdr:row>
      <xdr:rowOff>56440</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304800</xdr:colOff>
      <xdr:row>30</xdr:row>
      <xdr:rowOff>180975</xdr:rowOff>
    </xdr:from>
    <xdr:to>
      <xdr:col>11</xdr:col>
      <xdr:colOff>19050</xdr:colOff>
      <xdr:row>44</xdr:row>
      <xdr:rowOff>38100</xdr:rowOff>
    </xdr:to>
    <xdr:graphicFrame macro="">
      <xdr:nvGraphicFramePr>
        <xdr:cNvPr id="7" name="Gráfico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314325</xdr:colOff>
      <xdr:row>44</xdr:row>
      <xdr:rowOff>104775</xdr:rowOff>
    </xdr:from>
    <xdr:to>
      <xdr:col>11</xdr:col>
      <xdr:colOff>28575</xdr:colOff>
      <xdr:row>57</xdr:row>
      <xdr:rowOff>133350</xdr:rowOff>
    </xdr:to>
    <xdr:graphicFrame macro="">
      <xdr:nvGraphicFramePr>
        <xdr:cNvPr id="18" name="Gráfico 17">
          <a:extLst>
            <a:ext uri="{FF2B5EF4-FFF2-40B4-BE49-F238E27FC236}">
              <a16:creationId xmlns:a16="http://schemas.microsoft.com/office/drawing/2014/main" id="{00000000-0008-0000-02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352425</xdr:colOff>
      <xdr:row>58</xdr:row>
      <xdr:rowOff>76200</xdr:rowOff>
    </xdr:from>
    <xdr:to>
      <xdr:col>11</xdr:col>
      <xdr:colOff>66675</xdr:colOff>
      <xdr:row>72</xdr:row>
      <xdr:rowOff>152400</xdr:rowOff>
    </xdr:to>
    <xdr:graphicFrame macro="">
      <xdr:nvGraphicFramePr>
        <xdr:cNvPr id="19" name="Gráfico 18">
          <a:extLst>
            <a:ext uri="{FF2B5EF4-FFF2-40B4-BE49-F238E27FC236}">
              <a16:creationId xmlns:a16="http://schemas.microsoft.com/office/drawing/2014/main" id="{00000000-0008-0000-02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923925</xdr:colOff>
      <xdr:row>58</xdr:row>
      <xdr:rowOff>28575</xdr:rowOff>
    </xdr:from>
    <xdr:to>
      <xdr:col>6</xdr:col>
      <xdr:colOff>276225</xdr:colOff>
      <xdr:row>72</xdr:row>
      <xdr:rowOff>104775</xdr:rowOff>
    </xdr:to>
    <xdr:graphicFrame macro="">
      <xdr:nvGraphicFramePr>
        <xdr:cNvPr id="20" name="Gráfico 19">
          <a:extLst>
            <a:ext uri="{FF2B5EF4-FFF2-40B4-BE49-F238E27FC236}">
              <a16:creationId xmlns:a16="http://schemas.microsoft.com/office/drawing/2014/main" id="{00000000-0008-0000-02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352425</xdr:colOff>
      <xdr:row>73</xdr:row>
      <xdr:rowOff>171450</xdr:rowOff>
    </xdr:from>
    <xdr:to>
      <xdr:col>11</xdr:col>
      <xdr:colOff>66675</xdr:colOff>
      <xdr:row>88</xdr:row>
      <xdr:rowOff>57150</xdr:rowOff>
    </xdr:to>
    <xdr:graphicFrame macro="">
      <xdr:nvGraphicFramePr>
        <xdr:cNvPr id="21" name="Gráfico 20">
          <a:extLst>
            <a:ext uri="{FF2B5EF4-FFF2-40B4-BE49-F238E27FC236}">
              <a16:creationId xmlns:a16="http://schemas.microsoft.com/office/drawing/2014/main" id="{00000000-0008-0000-02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304800</xdr:colOff>
      <xdr:row>44</xdr:row>
      <xdr:rowOff>95250</xdr:rowOff>
    </xdr:from>
    <xdr:to>
      <xdr:col>11</xdr:col>
      <xdr:colOff>19050</xdr:colOff>
      <xdr:row>57</xdr:row>
      <xdr:rowOff>123825</xdr:rowOff>
    </xdr:to>
    <xdr:graphicFrame macro="">
      <xdr:nvGraphicFramePr>
        <xdr:cNvPr id="22" name="Gráfico 21">
          <a:extLst>
            <a:ext uri="{FF2B5EF4-FFF2-40B4-BE49-F238E27FC236}">
              <a16:creationId xmlns:a16="http://schemas.microsoft.com/office/drawing/2014/main" id="{00000000-0008-0000-02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M111"/>
  <sheetViews>
    <sheetView tabSelected="1" zoomScale="70" zoomScaleNormal="70" zoomScaleSheetLayoutView="70" zoomScalePageLayoutView="55" workbookViewId="0">
      <pane ySplit="6" topLeftCell="A7" activePane="bottomLeft" state="frozen"/>
      <selection pane="bottomLeft" activeCell="A3" sqref="A3"/>
    </sheetView>
  </sheetViews>
  <sheetFormatPr baseColWidth="10" defaultRowHeight="16.5" x14ac:dyDescent="0.3"/>
  <cols>
    <col min="1" max="1" width="4.5703125" style="1" customWidth="1"/>
    <col min="2" max="2" width="14.5703125" customWidth="1"/>
    <col min="3" max="3" width="8.7109375" style="24" customWidth="1"/>
    <col min="4" max="4" width="15.85546875" style="39" customWidth="1"/>
    <col min="5" max="5" width="10" style="39" customWidth="1"/>
    <col min="6" max="6" width="12.85546875" style="23" customWidth="1"/>
    <col min="7" max="7" width="13.7109375" style="23" customWidth="1"/>
    <col min="8" max="8" width="13.85546875" style="23" customWidth="1"/>
    <col min="9" max="9" width="9.85546875" style="23" customWidth="1"/>
    <col min="10" max="10" width="69.85546875" style="23" customWidth="1"/>
    <col min="11" max="11" width="10.42578125" style="23" customWidth="1"/>
    <col min="12" max="12" width="16.5703125" style="23" customWidth="1"/>
    <col min="13" max="13" width="15.140625" style="23" customWidth="1"/>
    <col min="14" max="14" width="13" style="23" customWidth="1"/>
    <col min="15" max="15" width="85" style="23" customWidth="1"/>
    <col min="16" max="16" width="12.42578125" style="23" customWidth="1"/>
    <col min="17" max="17" width="12.28515625" style="23" customWidth="1"/>
    <col min="18" max="18" width="14" style="23" customWidth="1"/>
    <col min="19" max="19" width="51.140625" style="23" customWidth="1"/>
    <col min="20" max="20" width="14.140625" style="23" customWidth="1"/>
    <col min="21" max="21" width="17.85546875" style="23" customWidth="1"/>
    <col min="22" max="22" width="15" style="23" customWidth="1"/>
    <col min="23" max="23" width="67.85546875" style="23" customWidth="1"/>
    <col min="24" max="24" width="8.5703125" style="23" customWidth="1"/>
    <col min="25" max="25" width="11.140625" style="23" customWidth="1"/>
    <col min="26" max="26" width="8.85546875" style="23" customWidth="1"/>
    <col min="27" max="27" width="7.85546875" style="23" customWidth="1"/>
    <col min="28" max="28" width="48.5703125" style="23" customWidth="1"/>
    <col min="29" max="29" width="12.140625" style="23" customWidth="1"/>
    <col min="30" max="30" width="8.85546875" style="23" customWidth="1"/>
    <col min="31" max="31" width="10" customWidth="1"/>
    <col min="32" max="32" width="13.28515625" customWidth="1"/>
    <col min="33" max="33" width="12" style="88" customWidth="1"/>
    <col min="34" max="34" width="17.28515625" customWidth="1"/>
  </cols>
  <sheetData>
    <row r="1" spans="1:39" ht="45.75" customHeight="1" x14ac:dyDescent="0.65">
      <c r="A1" s="202" t="s">
        <v>4</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H1" s="45"/>
      <c r="AI1" s="45"/>
      <c r="AJ1" s="45"/>
      <c r="AK1" s="45"/>
    </row>
    <row r="2" spans="1:39" ht="35.25" x14ac:dyDescent="0.5">
      <c r="A2" s="208" t="s">
        <v>161</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45" t="s">
        <v>93</v>
      </c>
      <c r="AI2" s="45"/>
      <c r="AJ2" s="45"/>
      <c r="AK2" s="45"/>
    </row>
    <row r="3" spans="1:39" ht="17.25" thickBot="1" x14ac:dyDescent="0.35">
      <c r="G3" s="21"/>
      <c r="AH3" s="45"/>
      <c r="AI3" s="45"/>
      <c r="AJ3" s="45"/>
      <c r="AK3" s="45"/>
    </row>
    <row r="4" spans="1:39" s="177" customFormat="1" ht="30" customHeight="1" x14ac:dyDescent="0.25">
      <c r="A4" s="203" t="s">
        <v>83</v>
      </c>
      <c r="B4" s="200" t="s">
        <v>84</v>
      </c>
      <c r="C4" s="200" t="s">
        <v>81</v>
      </c>
      <c r="D4" s="200" t="s">
        <v>3</v>
      </c>
      <c r="E4" s="200" t="s">
        <v>140</v>
      </c>
      <c r="F4" s="205" t="s">
        <v>15</v>
      </c>
      <c r="G4" s="205"/>
      <c r="H4" s="205"/>
      <c r="I4" s="205"/>
      <c r="J4" s="205"/>
      <c r="K4" s="205" t="s">
        <v>14</v>
      </c>
      <c r="L4" s="205"/>
      <c r="M4" s="205"/>
      <c r="N4" s="205"/>
      <c r="O4" s="205"/>
      <c r="P4" s="200" t="s">
        <v>13</v>
      </c>
      <c r="Q4" s="200"/>
      <c r="R4" s="200"/>
      <c r="S4" s="200"/>
      <c r="T4" s="205" t="s">
        <v>19</v>
      </c>
      <c r="U4" s="205"/>
      <c r="V4" s="205"/>
      <c r="W4" s="205"/>
      <c r="X4" s="205" t="s">
        <v>22</v>
      </c>
      <c r="Y4" s="205"/>
      <c r="Z4" s="205"/>
      <c r="AA4" s="205"/>
      <c r="AB4" s="205"/>
      <c r="AC4" s="200" t="s">
        <v>90</v>
      </c>
      <c r="AD4" s="200" t="s">
        <v>80</v>
      </c>
      <c r="AE4" s="200" t="s">
        <v>82</v>
      </c>
      <c r="AF4" s="200" t="s">
        <v>133</v>
      </c>
      <c r="AG4" s="197" t="s">
        <v>132</v>
      </c>
      <c r="AH4" s="43"/>
      <c r="AI4" s="176"/>
      <c r="AJ4" s="176"/>
      <c r="AK4" s="176"/>
    </row>
    <row r="5" spans="1:39" ht="15" customHeight="1" x14ac:dyDescent="0.25">
      <c r="A5" s="204"/>
      <c r="B5" s="201"/>
      <c r="C5" s="201"/>
      <c r="D5" s="201"/>
      <c r="E5" s="201"/>
      <c r="F5" s="211" t="s">
        <v>5</v>
      </c>
      <c r="G5" s="211" t="s">
        <v>6</v>
      </c>
      <c r="H5" s="211" t="s">
        <v>7</v>
      </c>
      <c r="I5" s="211" t="s">
        <v>8</v>
      </c>
      <c r="J5" s="209" t="s">
        <v>67</v>
      </c>
      <c r="K5" s="207" t="s">
        <v>9</v>
      </c>
      <c r="L5" s="207" t="s">
        <v>10</v>
      </c>
      <c r="M5" s="207" t="s">
        <v>11</v>
      </c>
      <c r="N5" s="207" t="s">
        <v>12</v>
      </c>
      <c r="O5" s="207" t="s">
        <v>67</v>
      </c>
      <c r="P5" s="206" t="s">
        <v>16</v>
      </c>
      <c r="Q5" s="206" t="s">
        <v>17</v>
      </c>
      <c r="R5" s="206" t="s">
        <v>18</v>
      </c>
      <c r="S5" s="206" t="s">
        <v>67</v>
      </c>
      <c r="T5" s="196" t="s">
        <v>20</v>
      </c>
      <c r="U5" s="196" t="s">
        <v>94</v>
      </c>
      <c r="V5" s="196" t="s">
        <v>21</v>
      </c>
      <c r="W5" s="196" t="s">
        <v>67</v>
      </c>
      <c r="X5" s="199" t="s">
        <v>23</v>
      </c>
      <c r="Y5" s="199" t="s">
        <v>24</v>
      </c>
      <c r="Z5" s="199" t="s">
        <v>25</v>
      </c>
      <c r="AA5" s="199" t="s">
        <v>26</v>
      </c>
      <c r="AB5" s="199" t="s">
        <v>67</v>
      </c>
      <c r="AC5" s="201"/>
      <c r="AD5" s="201"/>
      <c r="AE5" s="201"/>
      <c r="AF5" s="201"/>
      <c r="AG5" s="198"/>
      <c r="AH5" s="43"/>
      <c r="AI5" s="45"/>
      <c r="AJ5" s="45"/>
      <c r="AK5" s="45"/>
    </row>
    <row r="6" spans="1:39" ht="35.25" customHeight="1" x14ac:dyDescent="0.25">
      <c r="A6" s="204"/>
      <c r="B6" s="201"/>
      <c r="C6" s="201"/>
      <c r="D6" s="201"/>
      <c r="E6" s="201"/>
      <c r="F6" s="211"/>
      <c r="G6" s="211"/>
      <c r="H6" s="211"/>
      <c r="I6" s="211"/>
      <c r="J6" s="210"/>
      <c r="K6" s="207"/>
      <c r="L6" s="207"/>
      <c r="M6" s="207"/>
      <c r="N6" s="207"/>
      <c r="O6" s="207"/>
      <c r="P6" s="206"/>
      <c r="Q6" s="206"/>
      <c r="R6" s="206"/>
      <c r="S6" s="206"/>
      <c r="T6" s="196"/>
      <c r="U6" s="196"/>
      <c r="V6" s="196"/>
      <c r="W6" s="196"/>
      <c r="X6" s="199"/>
      <c r="Y6" s="199"/>
      <c r="Z6" s="199"/>
      <c r="AA6" s="199"/>
      <c r="AB6" s="199"/>
      <c r="AC6" s="201"/>
      <c r="AD6" s="201"/>
      <c r="AE6" s="201"/>
      <c r="AF6" s="201"/>
      <c r="AG6" s="198"/>
      <c r="AH6" s="43"/>
      <c r="AI6" s="45"/>
      <c r="AJ6" s="45"/>
      <c r="AK6" s="45"/>
    </row>
    <row r="7" spans="1:39" s="154" customFormat="1" ht="63.75" customHeight="1" x14ac:dyDescent="0.25">
      <c r="A7" s="141">
        <v>1</v>
      </c>
      <c r="B7" s="142" t="s">
        <v>141</v>
      </c>
      <c r="C7" s="193" t="s">
        <v>1</v>
      </c>
      <c r="D7" s="144" t="s">
        <v>142</v>
      </c>
      <c r="E7" s="145" t="s">
        <v>85</v>
      </c>
      <c r="F7" s="146" t="s">
        <v>28</v>
      </c>
      <c r="G7" s="146" t="s">
        <v>27</v>
      </c>
      <c r="H7" s="146" t="s">
        <v>28</v>
      </c>
      <c r="I7" s="192" t="s">
        <v>28</v>
      </c>
      <c r="J7" s="147" t="str">
        <f t="shared" ref="J7:J8" si="0">IF(OR(F7="",G7="",H7="",I7=""),"Llenar las celdas vacias del campo gestion de CAPS",IF(AND(F7="SI",G7="SI",H7="SI",I7="SI"),"GESTION DE CAPS ES EXCELENTE",CONCATENATE(IF(F7="SI","",$B$108)," ",IF(G7="SI","",$B$109)," ",IF(H7="SI","",$B$110),"  ",IF(I7="SI","  ",$B$111))))</f>
        <v>A. Realización de asamblea comunitaria para ratificación o elección de CAPS, entregando los instrumentos para su legalización  C. Elaboración en conjunto con el comité programa de reuniones.  D. Estimular al CAPS a la rendición de cuentas a la comunidad.</v>
      </c>
      <c r="K7" s="143" t="s">
        <v>27</v>
      </c>
      <c r="L7" s="143" t="s">
        <v>27</v>
      </c>
      <c r="M7" s="143" t="s">
        <v>28</v>
      </c>
      <c r="N7" s="143" t="s">
        <v>28</v>
      </c>
      <c r="O7" s="147" t="str">
        <f t="shared" ref="O7:O8" si="1">IF(OR(E7="PPBM",E7="PEBM",E7="CM"),"EL CRITERIO DE TARIFA SOLO APLICA PARA MAG Y MABE NO LLENE LAS CELDAS DE TARIFA",IF(OR(K7="",L7="",M7="",N7=""),"Llenar las celdas vacias del campo TARIFA",IF(AND(K7="SI",L7="SI",M7="SI",N7="SI"),"CAPS NO TIENE PROBLEMAS CON SU TARIFA",CONCATENATE(IF(K7="SI","",$H$108)," ",IF(L7="SI","",$H$109)," ",IF(M7="SI","",$H$110),"  ",IF(N7="SI","  ",$H$111)))))</f>
        <v xml:space="preserve">  C.  Elaboración de planes de recaudación y de cobro de mora para que esta sea igual o menor al 20% con el CAPS.  D. Si proyecto tiene micro medidores, que se hagan lecturas y se cobre conforme a consumo.</v>
      </c>
      <c r="P7" s="143" t="s">
        <v>28</v>
      </c>
      <c r="Q7" s="193" t="s">
        <v>28</v>
      </c>
      <c r="R7" s="193" t="s">
        <v>27</v>
      </c>
      <c r="S7" s="148" t="str">
        <f t="shared" ref="S7:S8" si="2">IF(OR(P7="",Q7="",R7=""),"Llenar las celdas vacias del campo SOLIDEZ FINANCIERA",IF(AND(P7="SI",Q7="SI",R7="SI"),"CAPS TIENE EXCELENTE SOLIDEZ FINANCIERA",CONCATENATE(IF(P7="SI","",$L$108)," ",IF(Q7="SI","",$L$109),"  ",IF(R7="SI","  ",$L$110))))</f>
        <v xml:space="preserve">A.  Apoyar al CAPS en las gestiones pertinentes para la apertura de cuenta bancarias con dos firmas liberadoras. B.  Ayudar al CAPS para el montaje de libros contables    </v>
      </c>
      <c r="T7" s="143" t="s">
        <v>28</v>
      </c>
      <c r="U7" s="143" t="s">
        <v>28</v>
      </c>
      <c r="V7" s="143" t="s">
        <v>27</v>
      </c>
      <c r="W7" s="148" t="str">
        <f t="shared" ref="W7:W8" si="3">IF(OR(T7="",U7="",V7=""),"Llenar las celdas vacias del campo ATENCION O Y M",IF(AND(T7="SI",U7="SI",V7="SI"),"CAPS CON EXCELENTE ATENCION DE OPERACIÓN Y MANTENIMIENTO",CONCATENATE(IF(T7="SI","",$P$108)," ",IF(U7="SI","",$P$109),"  ",IF(V7="SI","  ",$P$110))))</f>
        <v xml:space="preserve">A. Hacer conciencia al CAPS de la necesidad que tenga un fondo de reposición de activos para ser incluido en la tarifa B. Elaboración en conjunto con el CAPS un plan maestro de operación y mantenimiento preventivo y correctivo.    </v>
      </c>
      <c r="X7" s="143" t="s">
        <v>79</v>
      </c>
      <c r="Y7" s="143" t="s">
        <v>79</v>
      </c>
      <c r="Z7" s="143" t="s">
        <v>79</v>
      </c>
      <c r="AA7" s="143" t="s">
        <v>27</v>
      </c>
      <c r="AB7" s="147" t="str">
        <f t="shared" ref="AB7" si="4">IF(OR(AND(Y7="SI",Z7="SI",AA7="SI",X7="SI"),AND(Y7="",Z7="",AA7="",X7=""),AND(Y7="-------",Z7="-------",AA7="-------",X7="-------"),AND(Y7="-------",Z7="SI",AA7="SI",X7="SI"),AND(X7="SI",Y7="SI",Z7="SI",AA7="-------"),AND(X7="SI",Y7="SI",Z7="-------",AA7="SI"),AND(X7="SI",Y7="-------",Z7="SI",AA7="SI"),AND(X7="-------",Y7="SI",Z7="SI",AA7="SI"),AND(X7="-------",Y7="-------",Z7="SI",AA7="SI"),AND(X7="-------",Y7="SI",Z7="SI",AA7="-------"),AND(X7="-------",Y7="SI",Z7="-------",AA7="SI"),AND(X7="SI",Y7="-------",Z7="-------",AA7="SI"),AND(X7="SI",Y7="-------",Z7="SI",AA7="-------"),AND(X7="SI",Y7="SI",Z7="-------",AA7="-------")),"SOLO PONER SI EN UNA CELDA",CONCATENATE(IF((X7="SI"),$W$108," "),IF((Y7="SI"),$W$109," ")," ",IF((Z7="SI"),$W$110," "),"  ",IF((AA7="SI"),$W$111," ")))</f>
        <v xml:space="preserve">      D. Elaboración de un  plan de manejo preventivo y correctivo de la cuenca en conjunto con el CAPS para tomar medidas de inmediato porque está en peligro las sostenibilidad del proyecto.</v>
      </c>
      <c r="AC7" s="149">
        <f t="shared" ref="AC7:AC18" si="5">IF(OR(E7="PPBM",E7="PEBM",E7="CM"),(COUNTIF(F7:I7,"si")+IF(COUNTIF(P7:R7,"si")=3,"4",IF(COUNTIF(P7:R7,"si")=2,"3",IF(COUNTIF(P7:R7,"si")=1,"2",0)))+IF(COUNTIF(T7:V7,"si")=3,"4",IF(COUNTIF(T7:V7,"si")=2,"3",IF(COUNTIF(T7:V7,"si")=1,"2",0)))+IF(X7="si","4",IF(Y7="si","3",IF(Z7="si","2",IF(AA7="si","1","0")))))/4,(COUNTIF(F7:I7,"si")+COUNTIF(K7:N7,"si")+IF(COUNTIF(P7:R7,"si")=3,"4",IF(COUNTIF(P7:R7,"si")=2,"3",IF(COUNTIF(P7:R7,"si")=1,"2",1)))+IF(COUNTIF(T7:V7,"si")=3,"4",IF(COUNTIF(T7:V7,"si")=2,"3",IF(COUNTIF(T7:V7,"si")=1,"2",1)))+IF(X7="si","4",IF(Y7="si","3",IF(Z7="si","2",IF(AA7="si","1","0")))))/5)</f>
        <v>1.6</v>
      </c>
      <c r="AD7" s="194" t="str">
        <f t="shared" ref="AD7" si="6">+IF(OR(AC7&gt;3.5,AC7=3.5),"A",IF(AND(AC7&lt;3.5,OR(AC7=2.5,AC7&gt;2.5)),"B",IF((AND(AC7&lt;2.5,OR(AC7=1.5,AC7&gt;1.5))),"C","D")))</f>
        <v>C</v>
      </c>
      <c r="AE7" s="151" t="str">
        <f t="shared" ref="AE7" si="7">+IF(AD7=C7,"NO","SI")</f>
        <v>NO</v>
      </c>
      <c r="AF7" s="91" t="str">
        <f t="shared" ref="AF7" si="8">+IF(AD7="A","1",IF(AD7="B","2",IF(AD7="C","3","4")))</f>
        <v>3</v>
      </c>
      <c r="AG7" s="92">
        <f t="shared" ref="AG7" si="9">+(IF(C7="A","1",IF(C7="B","2",IF(C7="C","3","4")))-AF7)</f>
        <v>0</v>
      </c>
      <c r="AH7" s="152"/>
      <c r="AI7" s="153"/>
      <c r="AJ7" s="153"/>
      <c r="AK7" s="153"/>
    </row>
    <row r="8" spans="1:39" s="154" customFormat="1" ht="63.75" x14ac:dyDescent="0.25">
      <c r="A8" s="141">
        <v>2</v>
      </c>
      <c r="B8" s="142" t="s">
        <v>143</v>
      </c>
      <c r="C8" s="155" t="s">
        <v>1</v>
      </c>
      <c r="D8" s="144" t="s">
        <v>144</v>
      </c>
      <c r="E8" s="145" t="s">
        <v>85</v>
      </c>
      <c r="F8" s="146" t="s">
        <v>28</v>
      </c>
      <c r="G8" s="146" t="s">
        <v>27</v>
      </c>
      <c r="H8" s="146" t="s">
        <v>28</v>
      </c>
      <c r="I8" s="146" t="s">
        <v>28</v>
      </c>
      <c r="J8" s="147" t="str">
        <f t="shared" si="0"/>
        <v>A. Realización de asamblea comunitaria para ratificación o elección de CAPS, entregando los instrumentos para su legalización  C. Elaboración en conjunto con el comité programa de reuniones.  D. Estimular al CAPS a la rendición de cuentas a la comunidad.</v>
      </c>
      <c r="K8" s="143" t="s">
        <v>27</v>
      </c>
      <c r="L8" s="143" t="s">
        <v>27</v>
      </c>
      <c r="M8" s="143" t="s">
        <v>27</v>
      </c>
      <c r="N8" s="143" t="s">
        <v>28</v>
      </c>
      <c r="O8" s="147" t="str">
        <f t="shared" si="1"/>
        <v xml:space="preserve">    D. Si proyecto tiene micro medidores, que se hagan lecturas y se cobre conforme a consumo.</v>
      </c>
      <c r="P8" s="143" t="s">
        <v>27</v>
      </c>
      <c r="Q8" s="143" t="s">
        <v>27</v>
      </c>
      <c r="R8" s="143" t="s">
        <v>27</v>
      </c>
      <c r="S8" s="148" t="str">
        <f t="shared" si="2"/>
        <v>CAPS TIENE EXCELENTE SOLIDEZ FINANCIERA</v>
      </c>
      <c r="T8" s="143" t="s">
        <v>28</v>
      </c>
      <c r="U8" s="143" t="s">
        <v>28</v>
      </c>
      <c r="V8" s="143" t="s">
        <v>28</v>
      </c>
      <c r="W8" s="148" t="str">
        <f t="shared" si="3"/>
        <v>A. Hacer conciencia al CAPS de la necesidad que tenga un fondo de reposición de activos para ser incluido en la tarifa B. Elaboración en conjunto con el CAPS un plan maestro de operación y mantenimiento preventivo y correctivo.  C. Sugerir al CAPS que deben asignar una persona encargada de la operación y mantenimiento del sistema.</v>
      </c>
      <c r="X8" s="143" t="s">
        <v>79</v>
      </c>
      <c r="Y8" s="143" t="s">
        <v>27</v>
      </c>
      <c r="Z8" s="143" t="s">
        <v>79</v>
      </c>
      <c r="AA8" s="143" t="s">
        <v>79</v>
      </c>
      <c r="AB8" s="147" t="str">
        <f t="shared" ref="AB8:AB18" si="10">IF(OR(AND(Y8="SI",Z8="SI",AA8="SI",X8="SI"),AND(Y8="",Z8="",AA8="",X8=""),AND(Y8="-------",Z8="-------",AA8="-------",X8="-------"),AND(Y8="-------",Z8="SI",AA8="SI",X8="SI"),AND(X8="SI",Y8="SI",Z8="SI",AA8="-------"),AND(X8="SI",Y8="SI",Z8="-------",AA8="SI"),AND(X8="SI",Y8="-------",Z8="SI",AA8="SI"),AND(X8="-------",Y8="SI",Z8="SI",AA8="SI"),AND(X8="-------",Y8="-------",Z8="SI",AA8="SI"),AND(X8="-------",Y8="SI",Z8="SI",AA8="-------"),AND(X8="-------",Y8="SI",Z8="-------",AA8="SI"),AND(X8="SI",Y8="-------",Z8="-------",AA8="SI"),AND(X8="SI",Y8="-------",Z8="SI",AA8="-------"),AND(X8="SI",Y8="SI",Z8="-------",AA8="-------")),"SOLO PONER SI EN UNA CELDA",CONCATENATE(IF((X8="SI"),$W$108," "),IF((Y8="SI"),$W$109," ")," ",IF((Z8="SI"),$W$110," "),"  ",IF((AA8="SI"),$W$111," ")))</f>
        <v xml:space="preserve"> B. Activar a la comunidad para la reforestación o protección de la fuente.     </v>
      </c>
      <c r="AC8" s="149">
        <f t="shared" si="5"/>
        <v>2.4</v>
      </c>
      <c r="AD8" s="150" t="str">
        <f t="shared" ref="AD8" si="11">+IF(OR(AC8&gt;3.5,AC8=3.5),"A",IF(AND(AC8&lt;3.5,OR(AC8=2.5,AC8&gt;2.5)),"B",IF((AND(AC8&lt;2.5,OR(AC8=1.5,AC8&gt;1.5))),"C","D")))</f>
        <v>C</v>
      </c>
      <c r="AE8" s="151" t="str">
        <f t="shared" ref="AE8" si="12">+IF(AD8=C8,"NO","SI")</f>
        <v>NO</v>
      </c>
      <c r="AF8" s="156" t="str">
        <f t="shared" ref="AF8" si="13">+IF(AD8="A","1",IF(AD8="B","2",IF(AD8="C","3","4")))</f>
        <v>3</v>
      </c>
      <c r="AG8" s="89">
        <f t="shared" ref="AG8" si="14">+(IF(C8="A","1",IF(C8="B","2",IF(C8="C","3","4")))-AF8)</f>
        <v>0</v>
      </c>
      <c r="AH8" s="152"/>
      <c r="AI8" s="153"/>
      <c r="AJ8" s="153"/>
      <c r="AK8" s="153"/>
    </row>
    <row r="9" spans="1:39" s="158" customFormat="1" ht="60" customHeight="1" x14ac:dyDescent="0.35">
      <c r="A9" s="141">
        <v>3</v>
      </c>
      <c r="B9" s="142" t="s">
        <v>145</v>
      </c>
      <c r="C9" s="143" t="s">
        <v>128</v>
      </c>
      <c r="D9" s="144" t="s">
        <v>146</v>
      </c>
      <c r="E9" s="145" t="s">
        <v>85</v>
      </c>
      <c r="F9" s="146" t="s">
        <v>27</v>
      </c>
      <c r="G9" s="146" t="s">
        <v>27</v>
      </c>
      <c r="H9" s="146" t="s">
        <v>27</v>
      </c>
      <c r="I9" s="146" t="s">
        <v>27</v>
      </c>
      <c r="J9" s="147" t="str">
        <f t="shared" ref="J9" si="15">IF(OR(F9="",G9="",H9="",I9=""),"Llenar las celdas vacias del campo gestion de CAPS",IF(AND(F9="SI",G9="SI",H9="SI",I9="SI"),"GESTION DE CAPS ES EXCELENTE",CONCATENATE(IF(F9="SI","",$B$108)," ",IF(G9="SI","",$B$109)," ",IF(H9="SI","",$B$110),"  ",IF(I9="SI","  ",$B$111))))</f>
        <v>GESTION DE CAPS ES EXCELENTE</v>
      </c>
      <c r="K9" s="143" t="s">
        <v>28</v>
      </c>
      <c r="L9" s="143" t="s">
        <v>28</v>
      </c>
      <c r="M9" s="143" t="s">
        <v>28</v>
      </c>
      <c r="N9" s="143" t="s">
        <v>28</v>
      </c>
      <c r="O9" s="147" t="str">
        <f t="shared" ref="O9" si="16">IF(OR(E9="PPBM",E9="PEBM",E9="CM"),"EL CRITERIO DE TARIFA SOLO APLICA PARA MAG Y MABE NO LLENE LAS CELDAS DE TARIFA",IF(OR(K9="",L9="",M9="",N9=""),"Llenar las celdas vacias del campo TARIFA",IF(AND(K9="SI",L9="SI",M9="SI",N9="SI"),"CAPS NO TIENE PROBLEMAS CON SU TARIFA",CONCATENATE(IF(K9="SI","",$H$108)," ",IF(L9="SI","",$H$109)," ",IF(M9="SI","",$H$110),"  ",IF(N9="SI","  ",$H$111)))))</f>
        <v>A. Ayudar a CAPS a definir una tarifa técnicamente factible para el sostenimiento del sistema y que se aprobado en asamblea comunitaria. B. Incentivar a CAPS a que el dinero que se recauda sea mayor que los gastos de Operación y mantenimiento. C.  Elaboración de planes de recaudación y de cobro de mora para que esta sea igual o menor al 20% con el CAPS.  D. Si proyecto tiene micro medidores, que se hagan lecturas y se cobre conforme a consumo.</v>
      </c>
      <c r="P9" s="143" t="s">
        <v>28</v>
      </c>
      <c r="Q9" s="143" t="s">
        <v>28</v>
      </c>
      <c r="R9" s="143" t="s">
        <v>28</v>
      </c>
      <c r="S9" s="148" t="str">
        <f t="shared" ref="S9" si="17">IF(OR(P9="",Q9="",R9=""),"Llenar las celdas vacias del campo SOLIDEZ FINANCIERA",IF(AND(P9="SI",Q9="SI",R9="SI"),"CAPS TIENE EXCELENTE SOLIDEZ FINANCIERA",CONCATENATE(IF(P9="SI","",$L$108)," ",IF(Q9="SI","",$L$109),"  ",IF(R9="SI","  ",$L$110))))</f>
        <v>A.  Apoyar al CAPS en las gestiones pertinentes para la apertura de cuenta bancarias con dos firmas liberadoras. B.  Ayudar al CAPS para el montaje de libros contables  C.   Elaboración de planes de recaudación y revisión de tarifa.</v>
      </c>
      <c r="T9" s="143" t="s">
        <v>28</v>
      </c>
      <c r="U9" s="143" t="s">
        <v>28</v>
      </c>
      <c r="V9" s="143" t="s">
        <v>28</v>
      </c>
      <c r="W9" s="148" t="str">
        <f t="shared" ref="W9" si="18">IF(OR(T9="",U9="",V9=""),"Llenar las celdas vacias del campo ATENCION O Y M",IF(AND(T9="SI",U9="SI",V9="SI"),"CAPS CON EXCELENTE ATENCION DE OPERACIÓN Y MANTENIMIENTO",CONCATENATE(IF(T9="SI","",$P$108)," ",IF(U9="SI","",$P$109),"  ",IF(V9="SI","  ",$P$110))))</f>
        <v>A. Hacer conciencia al CAPS de la necesidad que tenga un fondo de reposición de activos para ser incluido en la tarifa B. Elaboración en conjunto con el CAPS un plan maestro de operación y mantenimiento preventivo y correctivo.  C. Sugerir al CAPS que deben asignar una persona encargada de la operación y mantenimiento del sistema.</v>
      </c>
      <c r="X9" s="143" t="s">
        <v>79</v>
      </c>
      <c r="Y9" s="143" t="s">
        <v>79</v>
      </c>
      <c r="Z9" s="143" t="s">
        <v>79</v>
      </c>
      <c r="AA9" s="143" t="s">
        <v>27</v>
      </c>
      <c r="AB9" s="147" t="str">
        <f t="shared" si="10"/>
        <v xml:space="preserve">      D. Elaboración de un  plan de manejo preventivo y correctivo de la cuenca en conjunto con el CAPS para tomar medidas de inmediato porque está en peligro las sostenibilidad del proyecto.</v>
      </c>
      <c r="AC9" s="149">
        <f t="shared" si="5"/>
        <v>1.4</v>
      </c>
      <c r="AD9" s="150" t="str">
        <f t="shared" ref="AD9" si="19">+IF(OR(AC9&gt;3.5,AC9=3.5),"A",IF(AND(AC9&lt;3.5,OR(AC9=2.5,AC9&gt;2.5)),"B",IF((AND(AC9&lt;2.5,OR(AC9=1.5,AC9&gt;1.5))),"C","D")))</f>
        <v>D</v>
      </c>
      <c r="AE9" s="151" t="str">
        <f t="shared" ref="AE9" si="20">+IF(AD9=C9,"NO","SI")</f>
        <v>SI</v>
      </c>
      <c r="AF9" s="91" t="str">
        <f t="shared" ref="AF9" si="21">+IF(AD9="A","1",IF(AD9="B","2",IF(AD9="C","3","4")))</f>
        <v>4</v>
      </c>
      <c r="AG9" s="92">
        <f t="shared" ref="AG9" si="22">+(IF(C9="A","1",IF(C9="B","2",IF(C9="C","3","4")))-AF9)</f>
        <v>-3</v>
      </c>
      <c r="AH9" s="157"/>
      <c r="AI9" s="158">
        <v>1</v>
      </c>
      <c r="AJ9" s="158">
        <v>2</v>
      </c>
      <c r="AK9" s="158">
        <v>3</v>
      </c>
      <c r="AL9" s="158">
        <v>4</v>
      </c>
    </row>
    <row r="10" spans="1:39" s="158" customFormat="1" ht="60" customHeight="1" x14ac:dyDescent="0.35">
      <c r="A10" s="141">
        <v>4</v>
      </c>
      <c r="B10" s="142" t="s">
        <v>147</v>
      </c>
      <c r="C10" s="143" t="s">
        <v>2</v>
      </c>
      <c r="D10" s="144" t="s">
        <v>148</v>
      </c>
      <c r="E10" s="145" t="s">
        <v>85</v>
      </c>
      <c r="F10" s="146" t="s">
        <v>27</v>
      </c>
      <c r="G10" s="146" t="s">
        <v>27</v>
      </c>
      <c r="H10" s="146" t="s">
        <v>28</v>
      </c>
      <c r="I10" s="146" t="s">
        <v>28</v>
      </c>
      <c r="J10" s="147" t="str">
        <f t="shared" ref="J10" si="23">IF(OR(F10="",G10="",H10="",I10=""),"Llenar las celdas vacias del campo gestion de CAPS",IF(AND(F10="SI",G10="SI",H10="SI",I10="SI"),"GESTION DE CAPS ES EXCELENTE",CONCATENATE(IF(F10="SI","",$B$108)," ",IF(G10="SI","",$B$109)," ",IF(H10="SI","",$B$110),"  ",IF(I10="SI","  ",$B$111))))</f>
        <v xml:space="preserve">  C. Elaboración en conjunto con el comité programa de reuniones.  D. Estimular al CAPS a la rendición de cuentas a la comunidad.</v>
      </c>
      <c r="K10" s="143" t="s">
        <v>27</v>
      </c>
      <c r="L10" s="143" t="s">
        <v>28</v>
      </c>
      <c r="M10" s="143" t="s">
        <v>28</v>
      </c>
      <c r="N10" s="143" t="s">
        <v>28</v>
      </c>
      <c r="O10" s="147" t="str">
        <f t="shared" ref="O10" si="24">IF(OR(E10="PPBM",E10="PEBM",E10="CM"),"EL CRITERIO DE TARIFA SOLO APLICA PARA MAG Y MABE NO LLENE LAS CELDAS DE TARIFA",IF(OR(K10="",L10="",M10="",N10=""),"Llenar las celdas vacias del campo TARIFA",IF(AND(K10="SI",L10="SI",M10="SI",N10="SI"),"CAPS NO TIENE PROBLEMAS CON SU TARIFA",CONCATENATE(IF(K10="SI","",$H$108)," ",IF(L10="SI","",$H$109)," ",IF(M10="SI","",$H$110),"  ",IF(N10="SI","  ",$H$111)))))</f>
        <v xml:space="preserve"> B. Incentivar a CAPS a que el dinero que se recauda sea mayor que los gastos de Operación y mantenimiento. C.  Elaboración de planes de recaudación y de cobro de mora para que esta sea igual o menor al 20% con el CAPS.  D. Si proyecto tiene micro medidores, que se hagan lecturas y se cobre conforme a consumo.</v>
      </c>
      <c r="P10" s="143" t="s">
        <v>28</v>
      </c>
      <c r="Q10" s="143" t="s">
        <v>28</v>
      </c>
      <c r="R10" s="143" t="s">
        <v>28</v>
      </c>
      <c r="S10" s="148" t="str">
        <f t="shared" ref="S10" si="25">IF(OR(P10="",Q10="",R10=""),"Llenar las celdas vacias del campo SOLIDEZ FINANCIERA",IF(AND(P10="SI",Q10="SI",R10="SI"),"CAPS TIENE EXCELENTE SOLIDEZ FINANCIERA",CONCATENATE(IF(P10="SI","",$L$108)," ",IF(Q10="SI","",$L$109),"  ",IF(R10="SI","  ",$L$110))))</f>
        <v>A.  Apoyar al CAPS en las gestiones pertinentes para la apertura de cuenta bancarias con dos firmas liberadoras. B.  Ayudar al CAPS para el montaje de libros contables  C.   Elaboración de planes de recaudación y revisión de tarifa.</v>
      </c>
      <c r="T10" s="143" t="s">
        <v>28</v>
      </c>
      <c r="U10" s="143" t="s">
        <v>28</v>
      </c>
      <c r="V10" s="143" t="s">
        <v>28</v>
      </c>
      <c r="W10" s="148" t="str">
        <f t="shared" ref="W10" si="26">IF(OR(T10="",U10="",V10=""),"Llenar las celdas vacias del campo ATENCION O Y M",IF(AND(T10="SI",U10="SI",V10="SI"),"CAPS CON EXCELENTE ATENCION DE OPERACIÓN Y MANTENIMIENTO",CONCATENATE(IF(T10="SI","",$P$108)," ",IF(U10="SI","",$P$109),"  ",IF(V10="SI","  ",$P$110))))</f>
        <v>A. Hacer conciencia al CAPS de la necesidad que tenga un fondo de reposición de activos para ser incluido en la tarifa B. Elaboración en conjunto con el CAPS un plan maestro de operación y mantenimiento preventivo y correctivo.  C. Sugerir al CAPS que deben asignar una persona encargada de la operación y mantenimiento del sistema.</v>
      </c>
      <c r="X10" s="143" t="s">
        <v>79</v>
      </c>
      <c r="Y10" s="143" t="s">
        <v>79</v>
      </c>
      <c r="Z10" s="143" t="s">
        <v>79</v>
      </c>
      <c r="AA10" s="143" t="s">
        <v>27</v>
      </c>
      <c r="AB10" s="147" t="str">
        <f t="shared" si="10"/>
        <v xml:space="preserve">      D. Elaboración de un  plan de manejo preventivo y correctivo de la cuenca en conjunto con el CAPS para tomar medidas de inmediato porque está en peligro las sostenibilidad del proyecto.</v>
      </c>
      <c r="AC10" s="149">
        <f t="shared" si="5"/>
        <v>1.2</v>
      </c>
      <c r="AD10" s="150" t="str">
        <f t="shared" ref="AD10" si="27">+IF(OR(AC10&gt;3.5,AC10=3.5),"A",IF(AND(AC10&lt;3.5,OR(AC10=2.5,AC10&gt;2.5)),"B",IF((AND(AC10&lt;2.5,OR(AC10=1.5,AC10&gt;1.5))),"C","D")))</f>
        <v>D</v>
      </c>
      <c r="AE10" s="151" t="str">
        <f t="shared" ref="AE10" si="28">+IF(AD10=C10,"NO","SI")</f>
        <v>NO</v>
      </c>
      <c r="AF10" s="91" t="str">
        <f t="shared" ref="AF10" si="29">+IF(AD10="A","1",IF(AD10="B","2",IF(AD10="C","3","4")))</f>
        <v>4</v>
      </c>
      <c r="AG10" s="92">
        <f t="shared" ref="AG10" si="30">+(IF(C10="A","1",IF(C10="B","2",IF(C10="C","3","4")))-AF10)</f>
        <v>0</v>
      </c>
      <c r="AH10" s="159"/>
      <c r="AI10" s="160" t="s">
        <v>85</v>
      </c>
      <c r="AJ10" s="160" t="s">
        <v>86</v>
      </c>
      <c r="AK10" s="160" t="s">
        <v>87</v>
      </c>
      <c r="AL10" s="160" t="s">
        <v>88</v>
      </c>
      <c r="AM10" s="160" t="s">
        <v>89</v>
      </c>
    </row>
    <row r="11" spans="1:39" s="161" customFormat="1" ht="60" customHeight="1" x14ac:dyDescent="0.25">
      <c r="A11" s="141">
        <v>5</v>
      </c>
      <c r="B11" s="142" t="s">
        <v>149</v>
      </c>
      <c r="C11" s="155" t="s">
        <v>0</v>
      </c>
      <c r="D11" s="144" t="s">
        <v>149</v>
      </c>
      <c r="E11" s="145" t="s">
        <v>85</v>
      </c>
      <c r="F11" s="146" t="s">
        <v>28</v>
      </c>
      <c r="G11" s="146" t="s">
        <v>27</v>
      </c>
      <c r="H11" s="146" t="s">
        <v>28</v>
      </c>
      <c r="I11" s="146" t="s">
        <v>27</v>
      </c>
      <c r="J11" s="147" t="str">
        <f t="shared" ref="J11" si="31">IF(OR(F11="",G11="",H11="",I11=""),"Llenar las celdas vacias del campo gestion de CAPS",IF(AND(F11="SI",G11="SI",H11="SI",I11="SI"),"GESTION DE CAPS ES EXCELENTE",CONCATENATE(IF(F11="SI","",$B$108)," ",IF(G11="SI","",$B$109)," ",IF(H11="SI","",$B$110),"  ",IF(I11="SI","  ",$B$111))))</f>
        <v xml:space="preserve">A. Realización de asamblea comunitaria para ratificación o elección de CAPS, entregando los instrumentos para su legalización  C. Elaboración en conjunto con el comité programa de reuniones.    </v>
      </c>
      <c r="K11" s="143" t="s">
        <v>27</v>
      </c>
      <c r="L11" s="143" t="s">
        <v>27</v>
      </c>
      <c r="M11" s="143" t="s">
        <v>27</v>
      </c>
      <c r="N11" s="143" t="s">
        <v>28</v>
      </c>
      <c r="O11" s="147" t="str">
        <f t="shared" ref="O11" si="32">IF(OR(E11="PPBM",E11="PEBM",E11="CM"),"EL CRITERIO DE TARIFA SOLO APLICA PARA MAG Y MABE NO LLENE LAS CELDAS DE TARIFA",IF(OR(K11="",L11="",M11="",N11=""),"Llenar las celdas vacias del campo TARIFA",IF(AND(K11="SI",L11="SI",M11="SI",N11="SI"),"CAPS NO TIENE PROBLEMAS CON SU TARIFA",CONCATENATE(IF(K11="SI","",$H$108)," ",IF(L11="SI","",$H$109)," ",IF(M11="SI","",$H$110),"  ",IF(N11="SI","  ",$H$111)))))</f>
        <v xml:space="preserve">    D. Si proyecto tiene micro medidores, que se hagan lecturas y se cobre conforme a consumo.</v>
      </c>
      <c r="P11" s="143" t="s">
        <v>27</v>
      </c>
      <c r="Q11" s="143" t="s">
        <v>27</v>
      </c>
      <c r="R11" s="143" t="s">
        <v>27</v>
      </c>
      <c r="S11" s="148" t="str">
        <f t="shared" ref="S11" si="33">IF(OR(P11="",Q11="",R11=""),"Llenar las celdas vacias del campo SOLIDEZ FINANCIERA",IF(AND(P11="SI",Q11="SI",R11="SI"),"CAPS TIENE EXCELENTE SOLIDEZ FINANCIERA",CONCATENATE(IF(P11="SI","",$L$108)," ",IF(Q11="SI","",$L$109),"  ",IF(R11="SI","  ",$L$110))))</f>
        <v>CAPS TIENE EXCELENTE SOLIDEZ FINANCIERA</v>
      </c>
      <c r="T11" s="143" t="s">
        <v>28</v>
      </c>
      <c r="U11" s="143" t="s">
        <v>28</v>
      </c>
      <c r="V11" s="143" t="s">
        <v>27</v>
      </c>
      <c r="W11" s="148" t="str">
        <f t="shared" ref="W11" si="34">IF(OR(T11="",U11="",V11=""),"Llenar las celdas vacias del campo ATENCION O Y M",IF(AND(T11="SI",U11="SI",V11="SI"),"CAPS CON EXCELENTE ATENCION DE OPERACIÓN Y MANTENIMIENTO",CONCATENATE(IF(T11="SI","",$P$108)," ",IF(U11="SI","",$P$109),"  ",IF(V11="SI","  ",$P$110))))</f>
        <v xml:space="preserve">A. Hacer conciencia al CAPS de la necesidad que tenga un fondo de reposición de activos para ser incluido en la tarifa B. Elaboración en conjunto con el CAPS un plan maestro de operación y mantenimiento preventivo y correctivo.    </v>
      </c>
      <c r="X11" s="143" t="s">
        <v>27</v>
      </c>
      <c r="Y11" s="143" t="s">
        <v>79</v>
      </c>
      <c r="Z11" s="143" t="s">
        <v>79</v>
      </c>
      <c r="AA11" s="143" t="s">
        <v>79</v>
      </c>
      <c r="AB11" s="147" t="str">
        <f t="shared" si="10"/>
        <v xml:space="preserve">A.  Dar seguimiento a la comunidad en mantener  la fuente limpia, y cumplan con el programa de reforestación o cuido del bosque.      </v>
      </c>
      <c r="AC11" s="149">
        <f t="shared" si="5"/>
        <v>3</v>
      </c>
      <c r="AD11" s="150" t="str">
        <f t="shared" ref="AD11" si="35">+IF(OR(AC11&gt;3.5,AC11=3.5),"A",IF(AND(AC11&lt;3.5,OR(AC11=2.5,AC11&gt;2.5)),"B",IF((AND(AC11&lt;2.5,OR(AC11=1.5,AC11&gt;1.5))),"C","D")))</f>
        <v>B</v>
      </c>
      <c r="AE11" s="151" t="str">
        <f t="shared" ref="AE11" si="36">+IF(AD11=C11,"NO","SI")</f>
        <v>NO</v>
      </c>
      <c r="AF11" s="91" t="str">
        <f t="shared" ref="AF11" si="37">+IF(AD11="A","1",IF(AD11="B","2",IF(AD11="C","3","4")))</f>
        <v>2</v>
      </c>
      <c r="AG11" s="92">
        <f t="shared" ref="AG11" si="38">+(IF(C11="A","1",IF(C11="B","2",IF(C11="C","3","4")))-AF11)</f>
        <v>0</v>
      </c>
      <c r="AH11" s="159"/>
      <c r="AI11" s="161" t="s">
        <v>27</v>
      </c>
      <c r="AJ11" s="162" t="s">
        <v>79</v>
      </c>
    </row>
    <row r="12" spans="1:39" s="158" customFormat="1" ht="60" customHeight="1" x14ac:dyDescent="0.35">
      <c r="A12" s="141">
        <v>6</v>
      </c>
      <c r="B12" s="142" t="s">
        <v>150</v>
      </c>
      <c r="C12" s="143" t="s">
        <v>1</v>
      </c>
      <c r="D12" s="144" t="s">
        <v>151</v>
      </c>
      <c r="E12" s="145" t="s">
        <v>85</v>
      </c>
      <c r="F12" s="146" t="s">
        <v>28</v>
      </c>
      <c r="G12" s="146" t="s">
        <v>27</v>
      </c>
      <c r="H12" s="146" t="s">
        <v>28</v>
      </c>
      <c r="I12" s="146" t="s">
        <v>27</v>
      </c>
      <c r="J12" s="147" t="str">
        <f t="shared" ref="J12:J18" si="39">IF(OR(F12="",G12="",H12="",I12=""),"Llenar las celdas vacias del campo gestion de CAPS",IF(AND(F12="SI",G12="SI",H12="SI",I12="SI"),"GESTION DE CAPS ES EXCELENTE",CONCATENATE(IF(F12="SI","",$B$108)," ",IF(G12="SI","",$B$109)," ",IF(H12="SI","",$B$110),"  ",IF(I12="SI","  ",$B$111))))</f>
        <v xml:space="preserve">A. Realización de asamblea comunitaria para ratificación o elección de CAPS, entregando los instrumentos para su legalización  C. Elaboración en conjunto con el comité programa de reuniones.    </v>
      </c>
      <c r="K12" s="143" t="s">
        <v>27</v>
      </c>
      <c r="L12" s="143" t="s">
        <v>27</v>
      </c>
      <c r="M12" s="143" t="s">
        <v>28</v>
      </c>
      <c r="N12" s="143" t="s">
        <v>28</v>
      </c>
      <c r="O12" s="147" t="str">
        <f t="shared" ref="O12:O18" si="40">IF(OR(E12="PPBM",E12="PEBM",E12="CM"),"EL CRITERIO DE TARIFA SOLO APLICA PARA MAG Y MABE NO LLENE LAS CELDAS DE TARIFA",IF(OR(K12="",L12="",M12="",N12=""),"Llenar las celdas vacias del campo TARIFA",IF(AND(K12="SI",L12="SI",M12="SI",N12="SI"),"CAPS NO TIENE PROBLEMAS CON SU TARIFA",CONCATENATE(IF(K12="SI","",$H$108)," ",IF(L12="SI","",$H$109)," ",IF(M12="SI","",$H$110),"  ",IF(N12="SI","  ",$H$111)))))</f>
        <v xml:space="preserve">  C.  Elaboración de planes de recaudación y de cobro de mora para que esta sea igual o menor al 20% con el CAPS.  D. Si proyecto tiene micro medidores, que se hagan lecturas y se cobre conforme a consumo.</v>
      </c>
      <c r="P12" s="143" t="s">
        <v>28</v>
      </c>
      <c r="Q12" s="143" t="s">
        <v>27</v>
      </c>
      <c r="R12" s="143" t="s">
        <v>27</v>
      </c>
      <c r="S12" s="148" t="str">
        <f t="shared" ref="S12:S18" si="41">IF(OR(P12="",Q12="",R12=""),"Llenar las celdas vacias del campo SOLIDEZ FINANCIERA",IF(AND(P12="SI",Q12="SI",R12="SI"),"CAPS TIENE EXCELENTE SOLIDEZ FINANCIERA",CONCATENATE(IF(P12="SI","",$L$108)," ",IF(Q12="SI","",$L$109),"  ",IF(R12="SI","  ",$L$110))))</f>
        <v xml:space="preserve">A.  Apoyar al CAPS en las gestiones pertinentes para la apertura de cuenta bancarias con dos firmas liberadoras.     </v>
      </c>
      <c r="T12" s="143" t="s">
        <v>28</v>
      </c>
      <c r="U12" s="143" t="s">
        <v>28</v>
      </c>
      <c r="V12" s="143" t="s">
        <v>27</v>
      </c>
      <c r="W12" s="148" t="str">
        <f t="shared" ref="W12:W18" si="42">IF(OR(T12="",U12="",V12=""),"Llenar las celdas vacias del campo ATENCION O Y M",IF(AND(T12="SI",U12="SI",V12="SI"),"CAPS CON EXCELENTE ATENCION DE OPERACIÓN Y MANTENIMIENTO",CONCATENATE(IF(T12="SI","",$P$108)," ",IF(U12="SI","",$P$109),"  ",IF(V12="SI","  ",$P$110))))</f>
        <v xml:space="preserve">A. Hacer conciencia al CAPS de la necesidad que tenga un fondo de reposición de activos para ser incluido en la tarifa B. Elaboración en conjunto con el CAPS un plan maestro de operación y mantenimiento preventivo y correctivo.    </v>
      </c>
      <c r="X12" s="143" t="s">
        <v>79</v>
      </c>
      <c r="Y12" s="143" t="s">
        <v>79</v>
      </c>
      <c r="Z12" s="143" t="s">
        <v>79</v>
      </c>
      <c r="AA12" s="143" t="s">
        <v>27</v>
      </c>
      <c r="AB12" s="147" t="str">
        <f t="shared" si="10"/>
        <v xml:space="preserve">      D. Elaboración de un  plan de manejo preventivo y correctivo de la cuenca en conjunto con el CAPS para tomar medidas de inmediato porque está en peligro las sostenibilidad del proyecto.</v>
      </c>
      <c r="AC12" s="149">
        <f t="shared" si="5"/>
        <v>2</v>
      </c>
      <c r="AD12" s="150" t="str">
        <f t="shared" ref="AD12:AD18" si="43">+IF(OR(AC12&gt;3.5,AC12=3.5),"A",IF(AND(AC12&lt;3.5,OR(AC12=2.5,AC12&gt;2.5)),"B",IF((AND(AC12&lt;2.5,OR(AC12=1.5,AC12&gt;1.5))),"C","D")))</f>
        <v>C</v>
      </c>
      <c r="AE12" s="151" t="str">
        <f t="shared" ref="AE12:AE18" si="44">+IF(AD12=C12,"NO","SI")</f>
        <v>NO</v>
      </c>
      <c r="AF12" s="91" t="str">
        <f t="shared" ref="AF12:AF18" si="45">+IF(AD12="A","1",IF(AD12="B","2",IF(AD12="C","3","4")))</f>
        <v>3</v>
      </c>
      <c r="AG12" s="92">
        <f t="shared" ref="AG12:AG18" si="46">+(IF(C12="A","1",IF(C12="B","2",IF(C12="C","3","4")))-AF12)</f>
        <v>0</v>
      </c>
      <c r="AH12" s="163"/>
      <c r="AI12" s="161" t="s">
        <v>28</v>
      </c>
    </row>
    <row r="13" spans="1:39" s="158" customFormat="1" ht="60" customHeight="1" x14ac:dyDescent="0.35">
      <c r="A13" s="141">
        <v>7</v>
      </c>
      <c r="B13" s="142" t="s">
        <v>152</v>
      </c>
      <c r="C13" s="143" t="s">
        <v>1</v>
      </c>
      <c r="D13" s="144" t="s">
        <v>152</v>
      </c>
      <c r="E13" s="145" t="s">
        <v>85</v>
      </c>
      <c r="F13" s="146" t="s">
        <v>28</v>
      </c>
      <c r="G13" s="146" t="s">
        <v>27</v>
      </c>
      <c r="H13" s="146" t="s">
        <v>28</v>
      </c>
      <c r="I13" s="146" t="s">
        <v>28</v>
      </c>
      <c r="J13" s="147" t="str">
        <f t="shared" si="39"/>
        <v>A. Realización de asamblea comunitaria para ratificación o elección de CAPS, entregando los instrumentos para su legalización  C. Elaboración en conjunto con el comité programa de reuniones.  D. Estimular al CAPS a la rendición de cuentas a la comunidad.</v>
      </c>
      <c r="K13" s="143" t="s">
        <v>27</v>
      </c>
      <c r="L13" s="143" t="s">
        <v>28</v>
      </c>
      <c r="M13" s="143" t="s">
        <v>27</v>
      </c>
      <c r="N13" s="143" t="s">
        <v>28</v>
      </c>
      <c r="O13" s="147" t="str">
        <f t="shared" si="40"/>
        <v xml:space="preserve"> B. Incentivar a CAPS a que el dinero que se recauda sea mayor que los gastos de Operación y mantenimiento.   D. Si proyecto tiene micro medidores, que se hagan lecturas y se cobre conforme a consumo.</v>
      </c>
      <c r="P13" s="143" t="s">
        <v>28</v>
      </c>
      <c r="Q13" s="143" t="s">
        <v>28</v>
      </c>
      <c r="R13" s="143" t="s">
        <v>28</v>
      </c>
      <c r="S13" s="148" t="str">
        <f t="shared" si="41"/>
        <v>A.  Apoyar al CAPS en las gestiones pertinentes para la apertura de cuenta bancarias con dos firmas liberadoras. B.  Ayudar al CAPS para el montaje de libros contables  C.   Elaboración de planes de recaudación y revisión de tarifa.</v>
      </c>
      <c r="T13" s="143" t="s">
        <v>27</v>
      </c>
      <c r="U13" s="143" t="s">
        <v>27</v>
      </c>
      <c r="V13" s="143" t="s">
        <v>27</v>
      </c>
      <c r="W13" s="148" t="str">
        <f t="shared" si="42"/>
        <v>CAPS CON EXCELENTE ATENCION DE OPERACIÓN Y MANTENIMIENTO</v>
      </c>
      <c r="X13" s="143" t="s">
        <v>79</v>
      </c>
      <c r="Y13" s="143" t="s">
        <v>79</v>
      </c>
      <c r="Z13" s="143" t="s">
        <v>79</v>
      </c>
      <c r="AA13" s="143" t="s">
        <v>27</v>
      </c>
      <c r="AB13" s="147" t="str">
        <f t="shared" si="10"/>
        <v xml:space="preserve">      D. Elaboración de un  plan de manejo preventivo y correctivo de la cuenca en conjunto con el CAPS para tomar medidas de inmediato porque está en peligro las sostenibilidad del proyecto.</v>
      </c>
      <c r="AC13" s="149">
        <f t="shared" si="5"/>
        <v>1.8</v>
      </c>
      <c r="AD13" s="150" t="str">
        <f t="shared" si="43"/>
        <v>C</v>
      </c>
      <c r="AE13" s="151" t="str">
        <f t="shared" si="44"/>
        <v>NO</v>
      </c>
      <c r="AF13" s="91" t="str">
        <f t="shared" si="45"/>
        <v>3</v>
      </c>
      <c r="AG13" s="92">
        <f t="shared" si="46"/>
        <v>0</v>
      </c>
      <c r="AH13" s="163"/>
    </row>
    <row r="14" spans="1:39" s="158" customFormat="1" ht="60" customHeight="1" x14ac:dyDescent="0.35">
      <c r="A14" s="141">
        <v>8</v>
      </c>
      <c r="B14" s="142" t="s">
        <v>153</v>
      </c>
      <c r="C14" s="143" t="s">
        <v>1</v>
      </c>
      <c r="D14" s="144" t="s">
        <v>154</v>
      </c>
      <c r="E14" s="145" t="s">
        <v>85</v>
      </c>
      <c r="F14" s="146" t="s">
        <v>27</v>
      </c>
      <c r="G14" s="146" t="s">
        <v>27</v>
      </c>
      <c r="H14" s="146" t="s">
        <v>28</v>
      </c>
      <c r="I14" s="146" t="s">
        <v>27</v>
      </c>
      <c r="J14" s="147" t="str">
        <f t="shared" si="39"/>
        <v xml:space="preserve">  C. Elaboración en conjunto con el comité programa de reuniones.    </v>
      </c>
      <c r="K14" s="143" t="s">
        <v>27</v>
      </c>
      <c r="L14" s="143" t="s">
        <v>28</v>
      </c>
      <c r="M14" s="143" t="s">
        <v>27</v>
      </c>
      <c r="N14" s="143" t="s">
        <v>28</v>
      </c>
      <c r="O14" s="147" t="str">
        <f t="shared" si="40"/>
        <v xml:space="preserve"> B. Incentivar a CAPS a que el dinero que se recauda sea mayor que los gastos de Operación y mantenimiento.   D. Si proyecto tiene micro medidores, que se hagan lecturas y se cobre conforme a consumo.</v>
      </c>
      <c r="P14" s="143" t="s">
        <v>28</v>
      </c>
      <c r="Q14" s="143" t="s">
        <v>28</v>
      </c>
      <c r="R14" s="143" t="s">
        <v>28</v>
      </c>
      <c r="S14" s="148" t="str">
        <f t="shared" si="41"/>
        <v>A.  Apoyar al CAPS en las gestiones pertinentes para la apertura de cuenta bancarias con dos firmas liberadoras. B.  Ayudar al CAPS para el montaje de libros contables  C.   Elaboración de planes de recaudación y revisión de tarifa.</v>
      </c>
      <c r="T14" s="143" t="s">
        <v>28</v>
      </c>
      <c r="U14" s="143" t="s">
        <v>28</v>
      </c>
      <c r="V14" s="143" t="s">
        <v>28</v>
      </c>
      <c r="W14" s="148" t="str">
        <f t="shared" si="42"/>
        <v>A. Hacer conciencia al CAPS de la necesidad que tenga un fondo de reposición de activos para ser incluido en la tarifa B. Elaboración en conjunto con el CAPS un plan maestro de operación y mantenimiento preventivo y correctivo.  C. Sugerir al CAPS que deben asignar una persona encargada de la operación y mantenimiento del sistema.</v>
      </c>
      <c r="X14" s="143" t="s">
        <v>79</v>
      </c>
      <c r="Y14" s="143" t="s">
        <v>79</v>
      </c>
      <c r="Z14" s="143" t="s">
        <v>79</v>
      </c>
      <c r="AA14" s="143" t="s">
        <v>27</v>
      </c>
      <c r="AB14" s="147" t="str">
        <f t="shared" si="10"/>
        <v xml:space="preserve">      D. Elaboración de un  plan de manejo preventivo y correctivo de la cuenca en conjunto con el CAPS para tomar medidas de inmediato porque está en peligro las sostenibilidad del proyecto.</v>
      </c>
      <c r="AC14" s="149">
        <f t="shared" si="5"/>
        <v>1.6</v>
      </c>
      <c r="AD14" s="150" t="str">
        <f t="shared" si="43"/>
        <v>C</v>
      </c>
      <c r="AE14" s="151" t="str">
        <f t="shared" si="44"/>
        <v>NO</v>
      </c>
      <c r="AF14" s="91" t="str">
        <f t="shared" si="45"/>
        <v>3</v>
      </c>
      <c r="AG14" s="92">
        <f t="shared" si="46"/>
        <v>0</v>
      </c>
      <c r="AH14" s="163"/>
    </row>
    <row r="15" spans="1:39" s="158" customFormat="1" ht="60" customHeight="1" x14ac:dyDescent="0.35">
      <c r="A15" s="141">
        <v>9</v>
      </c>
      <c r="B15" s="142" t="s">
        <v>155</v>
      </c>
      <c r="C15" s="143" t="s">
        <v>1</v>
      </c>
      <c r="D15" s="144" t="s">
        <v>156</v>
      </c>
      <c r="E15" s="145" t="s">
        <v>85</v>
      </c>
      <c r="F15" s="146" t="s">
        <v>28</v>
      </c>
      <c r="G15" s="146" t="s">
        <v>27</v>
      </c>
      <c r="H15" s="146" t="s">
        <v>28</v>
      </c>
      <c r="I15" s="146" t="s">
        <v>27</v>
      </c>
      <c r="J15" s="147" t="str">
        <f t="shared" si="39"/>
        <v xml:space="preserve">A. Realización de asamblea comunitaria para ratificación o elección de CAPS, entregando los instrumentos para su legalización  C. Elaboración en conjunto con el comité programa de reuniones.    </v>
      </c>
      <c r="K15" s="143" t="s">
        <v>27</v>
      </c>
      <c r="L15" s="143" t="s">
        <v>27</v>
      </c>
      <c r="M15" s="143" t="s">
        <v>28</v>
      </c>
      <c r="N15" s="143" t="s">
        <v>28</v>
      </c>
      <c r="O15" s="147" t="str">
        <f t="shared" si="40"/>
        <v xml:space="preserve">  C.  Elaboración de planes de recaudación y de cobro de mora para que esta sea igual o menor al 20% con el CAPS.  D. Si proyecto tiene micro medidores, que se hagan lecturas y se cobre conforme a consumo.</v>
      </c>
      <c r="P15" s="143" t="s">
        <v>28</v>
      </c>
      <c r="Q15" s="143" t="s">
        <v>27</v>
      </c>
      <c r="R15" s="143" t="s">
        <v>28</v>
      </c>
      <c r="S15" s="148" t="str">
        <f t="shared" si="41"/>
        <v>A.  Apoyar al CAPS en las gestiones pertinentes para la apertura de cuenta bancarias con dos firmas liberadoras.   C.   Elaboración de planes de recaudación y revisión de tarifa.</v>
      </c>
      <c r="T15" s="143" t="s">
        <v>28</v>
      </c>
      <c r="U15" s="143" t="s">
        <v>28</v>
      </c>
      <c r="V15" s="143" t="s">
        <v>27</v>
      </c>
      <c r="W15" s="148" t="str">
        <f t="shared" si="42"/>
        <v xml:space="preserve">A. Hacer conciencia al CAPS de la necesidad que tenga un fondo de reposición de activos para ser incluido en la tarifa B. Elaboración en conjunto con el CAPS un plan maestro de operación y mantenimiento preventivo y correctivo.    </v>
      </c>
      <c r="X15" s="143" t="s">
        <v>27</v>
      </c>
      <c r="Y15" s="143" t="s">
        <v>79</v>
      </c>
      <c r="Z15" s="143" t="s">
        <v>79</v>
      </c>
      <c r="AA15" s="143" t="s">
        <v>79</v>
      </c>
      <c r="AB15" s="147" t="str">
        <f t="shared" si="10"/>
        <v xml:space="preserve">A.  Dar seguimiento a la comunidad en mantener  la fuente limpia, y cumplan con el programa de reforestación o cuido del bosque.      </v>
      </c>
      <c r="AC15" s="149">
        <f t="shared" si="5"/>
        <v>2.4</v>
      </c>
      <c r="AD15" s="150" t="str">
        <f t="shared" si="43"/>
        <v>C</v>
      </c>
      <c r="AE15" s="151" t="str">
        <f t="shared" si="44"/>
        <v>NO</v>
      </c>
      <c r="AF15" s="91" t="str">
        <f t="shared" si="45"/>
        <v>3</v>
      </c>
      <c r="AG15" s="92">
        <f t="shared" si="46"/>
        <v>0</v>
      </c>
      <c r="AH15" s="163"/>
    </row>
    <row r="16" spans="1:39" s="158" customFormat="1" ht="60" customHeight="1" x14ac:dyDescent="0.35">
      <c r="A16" s="141">
        <v>10</v>
      </c>
      <c r="B16" s="142" t="s">
        <v>157</v>
      </c>
      <c r="C16" s="143" t="s">
        <v>128</v>
      </c>
      <c r="D16" s="144" t="s">
        <v>160</v>
      </c>
      <c r="E16" s="145" t="s">
        <v>86</v>
      </c>
      <c r="F16" s="146" t="s">
        <v>27</v>
      </c>
      <c r="G16" s="146" t="s">
        <v>27</v>
      </c>
      <c r="H16" s="146" t="s">
        <v>27</v>
      </c>
      <c r="I16" s="146" t="s">
        <v>27</v>
      </c>
      <c r="J16" s="147" t="str">
        <f t="shared" si="39"/>
        <v>GESTION DE CAPS ES EXCELENTE</v>
      </c>
      <c r="K16" s="143" t="s">
        <v>27</v>
      </c>
      <c r="L16" s="143" t="s">
        <v>27</v>
      </c>
      <c r="M16" s="143" t="s">
        <v>27</v>
      </c>
      <c r="N16" s="143" t="s">
        <v>27</v>
      </c>
      <c r="O16" s="147" t="str">
        <f t="shared" si="40"/>
        <v>CAPS NO TIENE PROBLEMAS CON SU TARIFA</v>
      </c>
      <c r="P16" s="143" t="s">
        <v>27</v>
      </c>
      <c r="Q16" s="143" t="s">
        <v>27</v>
      </c>
      <c r="R16" s="143" t="s">
        <v>27</v>
      </c>
      <c r="S16" s="148" t="str">
        <f t="shared" si="41"/>
        <v>CAPS TIENE EXCELENTE SOLIDEZ FINANCIERA</v>
      </c>
      <c r="T16" s="143" t="s">
        <v>28</v>
      </c>
      <c r="U16" s="143" t="s">
        <v>28</v>
      </c>
      <c r="V16" s="143" t="s">
        <v>27</v>
      </c>
      <c r="W16" s="148" t="str">
        <f t="shared" si="42"/>
        <v xml:space="preserve">A. Hacer conciencia al CAPS de la necesidad que tenga un fondo de reposición de activos para ser incluido en la tarifa B. Elaboración en conjunto con el CAPS un plan maestro de operación y mantenimiento preventivo y correctivo.    </v>
      </c>
      <c r="X16" s="143" t="s">
        <v>27</v>
      </c>
      <c r="Y16" s="143" t="s">
        <v>79</v>
      </c>
      <c r="Z16" s="143" t="s">
        <v>79</v>
      </c>
      <c r="AA16" s="143" t="s">
        <v>79</v>
      </c>
      <c r="AB16" s="147" t="str">
        <f t="shared" si="10"/>
        <v xml:space="preserve">A.  Dar seguimiento a la comunidad en mantener  la fuente limpia, y cumplan con el programa de reforestación o cuido del bosque.      </v>
      </c>
      <c r="AC16" s="149">
        <f t="shared" si="5"/>
        <v>3.6</v>
      </c>
      <c r="AD16" s="150" t="str">
        <f t="shared" si="43"/>
        <v>A</v>
      </c>
      <c r="AE16" s="151" t="str">
        <f t="shared" si="44"/>
        <v>NO</v>
      </c>
      <c r="AF16" s="91" t="str">
        <f t="shared" si="45"/>
        <v>1</v>
      </c>
      <c r="AG16" s="92">
        <f t="shared" si="46"/>
        <v>0</v>
      </c>
      <c r="AH16" s="163"/>
    </row>
    <row r="17" spans="1:34" s="161" customFormat="1" ht="60" customHeight="1" x14ac:dyDescent="0.25">
      <c r="A17" s="141">
        <v>11</v>
      </c>
      <c r="B17" s="142" t="s">
        <v>158</v>
      </c>
      <c r="C17" s="143" t="s">
        <v>0</v>
      </c>
      <c r="D17" s="144" t="s">
        <v>158</v>
      </c>
      <c r="E17" s="145" t="s">
        <v>85</v>
      </c>
      <c r="F17" s="146" t="s">
        <v>28</v>
      </c>
      <c r="G17" s="146" t="s">
        <v>27</v>
      </c>
      <c r="H17" s="146" t="s">
        <v>28</v>
      </c>
      <c r="I17" s="146" t="s">
        <v>27</v>
      </c>
      <c r="J17" s="147" t="str">
        <f t="shared" si="39"/>
        <v xml:space="preserve">A. Realización de asamblea comunitaria para ratificación o elección de CAPS, entregando los instrumentos para su legalización  C. Elaboración en conjunto con el comité programa de reuniones.    </v>
      </c>
      <c r="K17" s="143" t="s">
        <v>27</v>
      </c>
      <c r="L17" s="143" t="s">
        <v>27</v>
      </c>
      <c r="M17" s="143" t="s">
        <v>27</v>
      </c>
      <c r="N17" s="143" t="s">
        <v>27</v>
      </c>
      <c r="O17" s="147" t="str">
        <f t="shared" si="40"/>
        <v>CAPS NO TIENE PROBLEMAS CON SU TARIFA</v>
      </c>
      <c r="P17" s="143" t="s">
        <v>27</v>
      </c>
      <c r="Q17" s="143" t="s">
        <v>28</v>
      </c>
      <c r="R17" s="143" t="s">
        <v>28</v>
      </c>
      <c r="S17" s="148" t="str">
        <f t="shared" si="41"/>
        <v xml:space="preserve"> B.  Ayudar al CAPS para el montaje de libros contables  C.   Elaboración de planes de recaudación y revisión de tarifa.</v>
      </c>
      <c r="T17" s="143" t="s">
        <v>27</v>
      </c>
      <c r="U17" s="143" t="s">
        <v>27</v>
      </c>
      <c r="V17" s="143" t="s">
        <v>27</v>
      </c>
      <c r="W17" s="148" t="str">
        <f t="shared" si="42"/>
        <v>CAPS CON EXCELENTE ATENCION DE OPERACIÓN Y MANTENIMIENTO</v>
      </c>
      <c r="X17" s="143" t="s">
        <v>27</v>
      </c>
      <c r="Y17" s="143" t="s">
        <v>79</v>
      </c>
      <c r="Z17" s="143" t="s">
        <v>79</v>
      </c>
      <c r="AA17" s="143" t="s">
        <v>79</v>
      </c>
      <c r="AB17" s="147" t="str">
        <f t="shared" si="10"/>
        <v xml:space="preserve">A.  Dar seguimiento a la comunidad en mantener  la fuente limpia, y cumplan con el programa de reforestación o cuido del bosque.      </v>
      </c>
      <c r="AC17" s="149">
        <f t="shared" si="5"/>
        <v>3.2</v>
      </c>
      <c r="AD17" s="150" t="str">
        <f t="shared" si="43"/>
        <v>B</v>
      </c>
      <c r="AE17" s="151" t="str">
        <f t="shared" si="44"/>
        <v>NO</v>
      </c>
      <c r="AF17" s="91" t="str">
        <f t="shared" si="45"/>
        <v>2</v>
      </c>
      <c r="AG17" s="92">
        <f t="shared" si="46"/>
        <v>0</v>
      </c>
      <c r="AH17" s="159"/>
    </row>
    <row r="18" spans="1:34" s="158" customFormat="1" ht="60" customHeight="1" x14ac:dyDescent="0.35">
      <c r="A18" s="141">
        <v>12</v>
      </c>
      <c r="B18" s="142" t="s">
        <v>159</v>
      </c>
      <c r="C18" s="143" t="s">
        <v>2</v>
      </c>
      <c r="D18" s="144" t="s">
        <v>159</v>
      </c>
      <c r="E18" s="145" t="s">
        <v>89</v>
      </c>
      <c r="F18" s="146" t="s">
        <v>28</v>
      </c>
      <c r="G18" s="146" t="s">
        <v>28</v>
      </c>
      <c r="H18" s="146" t="s">
        <v>28</v>
      </c>
      <c r="I18" s="146" t="s">
        <v>28</v>
      </c>
      <c r="J18" s="147" t="str">
        <f t="shared" si="39"/>
        <v>A. Realización de asamblea comunitaria para ratificación o elección de CAPS, entregando los instrumentos para su legalización B. Ayudar al comité a nombrar los puestos de agua de los beneficiarios del proyecto. C. Elaboración en conjunto con el comité programa de reuniones.  D. Estimular al CAPS a la rendición de cuentas a la comunidad.</v>
      </c>
      <c r="K18" s="143" t="s">
        <v>28</v>
      </c>
      <c r="L18" s="143" t="s">
        <v>28</v>
      </c>
      <c r="M18" s="143" t="s">
        <v>28</v>
      </c>
      <c r="N18" s="143" t="s">
        <v>28</v>
      </c>
      <c r="O18" s="147" t="str">
        <f t="shared" si="40"/>
        <v>EL CRITERIO DE TARIFA SOLO APLICA PARA MAG Y MABE NO LLENE LAS CELDAS DE TARIFA</v>
      </c>
      <c r="P18" s="143" t="s">
        <v>28</v>
      </c>
      <c r="Q18" s="143" t="s">
        <v>28</v>
      </c>
      <c r="R18" s="143" t="s">
        <v>28</v>
      </c>
      <c r="S18" s="148" t="str">
        <f t="shared" si="41"/>
        <v>A.  Apoyar al CAPS en las gestiones pertinentes para la apertura de cuenta bancarias con dos firmas liberadoras. B.  Ayudar al CAPS para el montaje de libros contables  C.   Elaboración de planes de recaudación y revisión de tarifa.</v>
      </c>
      <c r="T18" s="143" t="s">
        <v>28</v>
      </c>
      <c r="U18" s="143" t="s">
        <v>28</v>
      </c>
      <c r="V18" s="143" t="s">
        <v>28</v>
      </c>
      <c r="W18" s="148" t="str">
        <f t="shared" si="42"/>
        <v>A. Hacer conciencia al CAPS de la necesidad que tenga un fondo de reposición de activos para ser incluido en la tarifa B. Elaboración en conjunto con el CAPS un plan maestro de operación y mantenimiento preventivo y correctivo.  C. Sugerir al CAPS que deben asignar una persona encargada de la operación y mantenimiento del sistema.</v>
      </c>
      <c r="X18" s="143" t="s">
        <v>79</v>
      </c>
      <c r="Y18" s="143" t="s">
        <v>79</v>
      </c>
      <c r="Z18" s="143" t="s">
        <v>79</v>
      </c>
      <c r="AA18" s="143" t="s">
        <v>27</v>
      </c>
      <c r="AB18" s="147" t="str">
        <f t="shared" si="10"/>
        <v xml:space="preserve">      D. Elaboración de un  plan de manejo preventivo y correctivo de la cuenca en conjunto con el CAPS para tomar medidas de inmediato porque está en peligro las sostenibilidad del proyecto.</v>
      </c>
      <c r="AC18" s="149">
        <f t="shared" si="5"/>
        <v>0.25</v>
      </c>
      <c r="AD18" s="150" t="str">
        <f t="shared" si="43"/>
        <v>D</v>
      </c>
      <c r="AE18" s="151" t="str">
        <f t="shared" si="44"/>
        <v>NO</v>
      </c>
      <c r="AF18" s="91" t="str">
        <f t="shared" si="45"/>
        <v>4</v>
      </c>
      <c r="AG18" s="92">
        <f t="shared" si="46"/>
        <v>0</v>
      </c>
      <c r="AH18" s="163"/>
    </row>
    <row r="19" spans="1:34" s="158" customFormat="1" ht="60" customHeight="1" x14ac:dyDescent="0.35">
      <c r="A19" s="141"/>
      <c r="B19" s="142"/>
      <c r="C19" s="143"/>
      <c r="D19" s="144"/>
      <c r="E19" s="145"/>
      <c r="F19" s="146"/>
      <c r="G19" s="146"/>
      <c r="H19" s="146"/>
      <c r="I19" s="146"/>
      <c r="J19" s="147"/>
      <c r="K19" s="143"/>
      <c r="L19" s="143"/>
      <c r="M19" s="143"/>
      <c r="N19" s="143"/>
      <c r="O19" s="147"/>
      <c r="P19" s="143"/>
      <c r="Q19" s="143"/>
      <c r="R19" s="143"/>
      <c r="S19" s="148"/>
      <c r="T19" s="143"/>
      <c r="U19" s="143"/>
      <c r="V19" s="143"/>
      <c r="W19" s="148"/>
      <c r="X19" s="143"/>
      <c r="Y19" s="143"/>
      <c r="Z19" s="143"/>
      <c r="AA19" s="143"/>
      <c r="AB19" s="147"/>
      <c r="AC19" s="149"/>
      <c r="AD19" s="150"/>
      <c r="AE19" s="151"/>
      <c r="AF19" s="91"/>
      <c r="AG19" s="92"/>
      <c r="AH19" s="163"/>
    </row>
    <row r="20" spans="1:34" s="158" customFormat="1" ht="60" customHeight="1" x14ac:dyDescent="0.35">
      <c r="A20" s="141"/>
      <c r="B20" s="142"/>
      <c r="C20" s="143"/>
      <c r="D20" s="144"/>
      <c r="E20" s="145"/>
      <c r="F20" s="146"/>
      <c r="G20" s="146"/>
      <c r="H20" s="146"/>
      <c r="I20" s="146"/>
      <c r="J20" s="147"/>
      <c r="K20" s="143"/>
      <c r="L20" s="143"/>
      <c r="M20" s="143"/>
      <c r="N20" s="143"/>
      <c r="O20" s="147"/>
      <c r="P20" s="143"/>
      <c r="Q20" s="143"/>
      <c r="R20" s="143"/>
      <c r="S20" s="148"/>
      <c r="T20" s="143"/>
      <c r="U20" s="143"/>
      <c r="V20" s="143"/>
      <c r="W20" s="148"/>
      <c r="X20" s="143"/>
      <c r="Y20" s="143"/>
      <c r="Z20" s="143"/>
      <c r="AA20" s="143"/>
      <c r="AB20" s="147"/>
      <c r="AC20" s="149"/>
      <c r="AD20" s="150"/>
      <c r="AE20" s="151"/>
      <c r="AF20" s="91"/>
      <c r="AG20" s="92"/>
      <c r="AH20" s="163"/>
    </row>
    <row r="21" spans="1:34" s="161" customFormat="1" ht="60" customHeight="1" x14ac:dyDescent="0.25">
      <c r="A21" s="141"/>
      <c r="B21" s="142"/>
      <c r="C21" s="143"/>
      <c r="D21" s="144"/>
      <c r="E21" s="145"/>
      <c r="F21" s="146"/>
      <c r="G21" s="146"/>
      <c r="H21" s="146"/>
      <c r="I21" s="146"/>
      <c r="J21" s="147"/>
      <c r="K21" s="143"/>
      <c r="L21" s="143"/>
      <c r="M21" s="143"/>
      <c r="N21" s="143"/>
      <c r="O21" s="147"/>
      <c r="P21" s="143"/>
      <c r="Q21" s="143"/>
      <c r="R21" s="143"/>
      <c r="S21" s="148"/>
      <c r="T21" s="143"/>
      <c r="U21" s="143"/>
      <c r="V21" s="143"/>
      <c r="W21" s="148"/>
      <c r="X21" s="143"/>
      <c r="Y21" s="143"/>
      <c r="Z21" s="143"/>
      <c r="AA21" s="143"/>
      <c r="AB21" s="147"/>
      <c r="AC21" s="149"/>
      <c r="AD21" s="150"/>
      <c r="AE21" s="151"/>
      <c r="AF21" s="91"/>
      <c r="AG21" s="92"/>
      <c r="AH21" s="159"/>
    </row>
    <row r="22" spans="1:34" s="161" customFormat="1" ht="60" customHeight="1" x14ac:dyDescent="0.25">
      <c r="A22" s="141"/>
      <c r="B22" s="142"/>
      <c r="C22" s="143"/>
      <c r="D22" s="144"/>
      <c r="E22" s="145"/>
      <c r="F22" s="146"/>
      <c r="G22" s="146"/>
      <c r="H22" s="146"/>
      <c r="I22" s="146"/>
      <c r="J22" s="147"/>
      <c r="K22" s="143"/>
      <c r="L22" s="143"/>
      <c r="M22" s="143"/>
      <c r="N22" s="143"/>
      <c r="O22" s="147"/>
      <c r="P22" s="143"/>
      <c r="Q22" s="143"/>
      <c r="R22" s="143"/>
      <c r="S22" s="148"/>
      <c r="T22" s="143"/>
      <c r="U22" s="143"/>
      <c r="V22" s="143"/>
      <c r="W22" s="148"/>
      <c r="X22" s="143"/>
      <c r="Y22" s="143"/>
      <c r="Z22" s="143"/>
      <c r="AA22" s="143"/>
      <c r="AB22" s="147"/>
      <c r="AC22" s="149"/>
      <c r="AD22" s="150"/>
      <c r="AE22" s="151"/>
      <c r="AF22" s="91"/>
      <c r="AG22" s="92"/>
      <c r="AH22" s="159"/>
    </row>
    <row r="23" spans="1:34" s="158" customFormat="1" ht="60" customHeight="1" x14ac:dyDescent="0.35">
      <c r="A23" s="141"/>
      <c r="B23" s="142"/>
      <c r="C23" s="143"/>
      <c r="D23" s="144"/>
      <c r="E23" s="145"/>
      <c r="F23" s="146"/>
      <c r="G23" s="146"/>
      <c r="H23" s="146"/>
      <c r="I23" s="146"/>
      <c r="J23" s="147"/>
      <c r="K23" s="143"/>
      <c r="L23" s="143"/>
      <c r="M23" s="143"/>
      <c r="N23" s="143"/>
      <c r="O23" s="147"/>
      <c r="P23" s="143"/>
      <c r="Q23" s="143"/>
      <c r="R23" s="143"/>
      <c r="S23" s="148"/>
      <c r="T23" s="143"/>
      <c r="U23" s="143"/>
      <c r="V23" s="143"/>
      <c r="W23" s="148"/>
      <c r="X23" s="143"/>
      <c r="Y23" s="143"/>
      <c r="Z23" s="143"/>
      <c r="AA23" s="143"/>
      <c r="AB23" s="147"/>
      <c r="AC23" s="149"/>
      <c r="AD23" s="150"/>
      <c r="AE23" s="151"/>
      <c r="AF23" s="91"/>
      <c r="AG23" s="92"/>
      <c r="AH23" s="163"/>
    </row>
    <row r="24" spans="1:34" s="158" customFormat="1" ht="60" customHeight="1" x14ac:dyDescent="0.35">
      <c r="A24" s="141"/>
      <c r="B24" s="142"/>
      <c r="C24" s="143"/>
      <c r="D24" s="144"/>
      <c r="E24" s="145"/>
      <c r="F24" s="146"/>
      <c r="G24" s="146"/>
      <c r="H24" s="146"/>
      <c r="I24" s="146"/>
      <c r="J24" s="147"/>
      <c r="K24" s="143"/>
      <c r="L24" s="143"/>
      <c r="M24" s="143"/>
      <c r="N24" s="143"/>
      <c r="O24" s="147"/>
      <c r="P24" s="143"/>
      <c r="Q24" s="143"/>
      <c r="R24" s="143"/>
      <c r="S24" s="148"/>
      <c r="T24" s="143"/>
      <c r="U24" s="143"/>
      <c r="V24" s="143"/>
      <c r="W24" s="148"/>
      <c r="X24" s="143"/>
      <c r="Y24" s="143"/>
      <c r="Z24" s="143"/>
      <c r="AA24" s="143"/>
      <c r="AB24" s="147"/>
      <c r="AC24" s="149"/>
      <c r="AD24" s="150"/>
      <c r="AE24" s="151"/>
      <c r="AF24" s="91"/>
      <c r="AG24" s="92"/>
      <c r="AH24" s="163"/>
    </row>
    <row r="25" spans="1:34" s="158" customFormat="1" ht="60" customHeight="1" x14ac:dyDescent="0.35">
      <c r="A25" s="141"/>
      <c r="B25" s="142"/>
      <c r="C25" s="143"/>
      <c r="D25" s="144"/>
      <c r="E25" s="145"/>
      <c r="F25" s="146"/>
      <c r="G25" s="146"/>
      <c r="H25" s="146"/>
      <c r="I25" s="146"/>
      <c r="J25" s="147"/>
      <c r="K25" s="143"/>
      <c r="L25" s="143"/>
      <c r="M25" s="143"/>
      <c r="N25" s="143"/>
      <c r="O25" s="147"/>
      <c r="P25" s="143"/>
      <c r="Q25" s="143"/>
      <c r="R25" s="143"/>
      <c r="S25" s="148"/>
      <c r="T25" s="143"/>
      <c r="U25" s="143"/>
      <c r="V25" s="143"/>
      <c r="W25" s="148"/>
      <c r="X25" s="143"/>
      <c r="Y25" s="143"/>
      <c r="Z25" s="143"/>
      <c r="AA25" s="143"/>
      <c r="AB25" s="147"/>
      <c r="AC25" s="149"/>
      <c r="AD25" s="150"/>
      <c r="AE25" s="151"/>
      <c r="AF25" s="91"/>
      <c r="AG25" s="92"/>
      <c r="AH25" s="163"/>
    </row>
    <row r="26" spans="1:34" s="158" customFormat="1" ht="60" customHeight="1" x14ac:dyDescent="0.35">
      <c r="A26" s="141"/>
      <c r="B26" s="142"/>
      <c r="C26" s="143"/>
      <c r="D26" s="144"/>
      <c r="E26" s="145"/>
      <c r="F26" s="146"/>
      <c r="G26" s="146"/>
      <c r="H26" s="146"/>
      <c r="I26" s="146"/>
      <c r="J26" s="147"/>
      <c r="K26" s="143"/>
      <c r="L26" s="143"/>
      <c r="M26" s="143"/>
      <c r="N26" s="143"/>
      <c r="O26" s="147"/>
      <c r="P26" s="143"/>
      <c r="Q26" s="143"/>
      <c r="R26" s="143"/>
      <c r="S26" s="148"/>
      <c r="T26" s="143"/>
      <c r="U26" s="143"/>
      <c r="V26" s="143"/>
      <c r="W26" s="148"/>
      <c r="X26" s="143"/>
      <c r="Y26" s="143"/>
      <c r="Z26" s="143"/>
      <c r="AA26" s="143"/>
      <c r="AB26" s="147"/>
      <c r="AC26" s="149"/>
      <c r="AD26" s="150"/>
      <c r="AE26" s="151"/>
      <c r="AF26" s="91"/>
      <c r="AG26" s="92"/>
      <c r="AH26" s="163"/>
    </row>
    <row r="27" spans="1:34" s="158" customFormat="1" ht="60" customHeight="1" x14ac:dyDescent="0.35">
      <c r="A27" s="141"/>
      <c r="B27" s="142"/>
      <c r="C27" s="143"/>
      <c r="D27" s="144"/>
      <c r="E27" s="145"/>
      <c r="F27" s="146"/>
      <c r="G27" s="146"/>
      <c r="H27" s="146"/>
      <c r="I27" s="146"/>
      <c r="J27" s="147"/>
      <c r="K27" s="143"/>
      <c r="L27" s="143"/>
      <c r="M27" s="143"/>
      <c r="N27" s="143"/>
      <c r="O27" s="147"/>
      <c r="P27" s="143"/>
      <c r="Q27" s="143"/>
      <c r="R27" s="143"/>
      <c r="S27" s="148"/>
      <c r="T27" s="143"/>
      <c r="U27" s="143"/>
      <c r="V27" s="143"/>
      <c r="W27" s="148"/>
      <c r="X27" s="143"/>
      <c r="Y27" s="143"/>
      <c r="Z27" s="143"/>
      <c r="AA27" s="143"/>
      <c r="AB27" s="147"/>
      <c r="AC27" s="149"/>
      <c r="AD27" s="150"/>
      <c r="AE27" s="151"/>
      <c r="AF27" s="91"/>
      <c r="AG27" s="92"/>
      <c r="AH27" s="163"/>
    </row>
    <row r="28" spans="1:34" s="158" customFormat="1" ht="60" customHeight="1" x14ac:dyDescent="0.35">
      <c r="A28" s="141"/>
      <c r="B28" s="142"/>
      <c r="C28" s="155"/>
      <c r="D28" s="144"/>
      <c r="E28" s="145"/>
      <c r="F28" s="146"/>
      <c r="G28" s="146"/>
      <c r="H28" s="146"/>
      <c r="I28" s="146"/>
      <c r="J28" s="147"/>
      <c r="K28" s="143"/>
      <c r="L28" s="143"/>
      <c r="M28" s="143"/>
      <c r="N28" s="143"/>
      <c r="O28" s="147"/>
      <c r="P28" s="143"/>
      <c r="Q28" s="143"/>
      <c r="R28" s="143"/>
      <c r="S28" s="148"/>
      <c r="T28" s="143"/>
      <c r="U28" s="143"/>
      <c r="V28" s="143"/>
      <c r="W28" s="148"/>
      <c r="X28" s="143"/>
      <c r="Y28" s="143"/>
      <c r="Z28" s="143"/>
      <c r="AA28" s="143"/>
      <c r="AB28" s="147"/>
      <c r="AC28" s="149"/>
      <c r="AD28" s="150"/>
      <c r="AE28" s="151"/>
      <c r="AF28" s="91"/>
      <c r="AG28" s="92"/>
      <c r="AH28" s="163"/>
    </row>
    <row r="29" spans="1:34" s="158" customFormat="1" ht="60" customHeight="1" x14ac:dyDescent="0.35">
      <c r="A29" s="141"/>
      <c r="B29" s="142"/>
      <c r="C29" s="143"/>
      <c r="D29" s="144"/>
      <c r="E29" s="145"/>
      <c r="F29" s="146"/>
      <c r="G29" s="146"/>
      <c r="H29" s="146"/>
      <c r="I29" s="146"/>
      <c r="J29" s="147"/>
      <c r="K29" s="143"/>
      <c r="L29" s="143"/>
      <c r="M29" s="143"/>
      <c r="N29" s="143"/>
      <c r="O29" s="147"/>
      <c r="P29" s="143"/>
      <c r="Q29" s="143"/>
      <c r="R29" s="143"/>
      <c r="S29" s="148"/>
      <c r="T29" s="143"/>
      <c r="U29" s="143"/>
      <c r="V29" s="143"/>
      <c r="W29" s="148"/>
      <c r="X29" s="143"/>
      <c r="Y29" s="143"/>
      <c r="Z29" s="143"/>
      <c r="AA29" s="143"/>
      <c r="AB29" s="147"/>
      <c r="AC29" s="149"/>
      <c r="AD29" s="150"/>
      <c r="AE29" s="151"/>
      <c r="AF29" s="91"/>
      <c r="AG29" s="92"/>
      <c r="AH29" s="163"/>
    </row>
    <row r="30" spans="1:34" s="158" customFormat="1" ht="60" customHeight="1" x14ac:dyDescent="0.35">
      <c r="A30" s="141"/>
      <c r="B30" s="142"/>
      <c r="C30" s="143"/>
      <c r="D30" s="164"/>
      <c r="E30" s="145"/>
      <c r="F30" s="146"/>
      <c r="G30" s="146"/>
      <c r="H30" s="146"/>
      <c r="I30" s="146"/>
      <c r="J30" s="147"/>
      <c r="K30" s="143"/>
      <c r="L30" s="143"/>
      <c r="M30" s="143"/>
      <c r="N30" s="143"/>
      <c r="O30" s="147"/>
      <c r="P30" s="143"/>
      <c r="Q30" s="143"/>
      <c r="R30" s="143"/>
      <c r="S30" s="148"/>
      <c r="T30" s="143"/>
      <c r="U30" s="143"/>
      <c r="V30" s="143"/>
      <c r="W30" s="148"/>
      <c r="X30" s="143"/>
      <c r="Y30" s="143"/>
      <c r="Z30" s="143"/>
      <c r="AA30" s="143"/>
      <c r="AB30" s="147"/>
      <c r="AC30" s="149"/>
      <c r="AD30" s="150"/>
      <c r="AE30" s="151"/>
      <c r="AF30" s="91"/>
      <c r="AG30" s="92"/>
      <c r="AH30" s="163"/>
    </row>
    <row r="31" spans="1:34" s="158" customFormat="1" ht="60" customHeight="1" x14ac:dyDescent="0.35">
      <c r="A31" s="141"/>
      <c r="B31" s="142"/>
      <c r="C31" s="143"/>
      <c r="D31" s="164"/>
      <c r="E31" s="145"/>
      <c r="F31" s="146"/>
      <c r="G31" s="146"/>
      <c r="H31" s="146"/>
      <c r="I31" s="146"/>
      <c r="J31" s="147"/>
      <c r="K31" s="143"/>
      <c r="L31" s="143"/>
      <c r="M31" s="143"/>
      <c r="N31" s="143"/>
      <c r="O31" s="147"/>
      <c r="P31" s="143"/>
      <c r="Q31" s="143"/>
      <c r="R31" s="143"/>
      <c r="S31" s="148"/>
      <c r="T31" s="143"/>
      <c r="U31" s="143"/>
      <c r="V31" s="143"/>
      <c r="W31" s="148"/>
      <c r="X31" s="143"/>
      <c r="Y31" s="143"/>
      <c r="Z31" s="143"/>
      <c r="AA31" s="143"/>
      <c r="AB31" s="147"/>
      <c r="AC31" s="149"/>
      <c r="AD31" s="150"/>
      <c r="AE31" s="151"/>
      <c r="AF31" s="91"/>
      <c r="AG31" s="92"/>
      <c r="AH31" s="163"/>
    </row>
    <row r="32" spans="1:34" s="158" customFormat="1" ht="60" customHeight="1" x14ac:dyDescent="0.35">
      <c r="A32" s="141"/>
      <c r="B32" s="142"/>
      <c r="C32" s="143"/>
      <c r="D32" s="164"/>
      <c r="E32" s="145"/>
      <c r="F32" s="146"/>
      <c r="G32" s="146"/>
      <c r="H32" s="146"/>
      <c r="I32" s="146"/>
      <c r="J32" s="147"/>
      <c r="K32" s="143"/>
      <c r="L32" s="143"/>
      <c r="M32" s="143"/>
      <c r="N32" s="143"/>
      <c r="O32" s="147"/>
      <c r="P32" s="143"/>
      <c r="Q32" s="143"/>
      <c r="R32" s="143"/>
      <c r="S32" s="148"/>
      <c r="T32" s="143"/>
      <c r="U32" s="143"/>
      <c r="V32" s="143"/>
      <c r="W32" s="148"/>
      <c r="X32" s="143"/>
      <c r="Y32" s="143"/>
      <c r="Z32" s="143"/>
      <c r="AA32" s="143"/>
      <c r="AB32" s="147"/>
      <c r="AC32" s="149"/>
      <c r="AD32" s="150"/>
      <c r="AE32" s="151"/>
      <c r="AF32" s="91"/>
      <c r="AG32" s="92"/>
      <c r="AH32" s="163"/>
    </row>
    <row r="33" spans="1:34" s="158" customFormat="1" ht="60" customHeight="1" x14ac:dyDescent="0.35">
      <c r="A33" s="141"/>
      <c r="B33" s="142"/>
      <c r="C33" s="143"/>
      <c r="D33" s="144"/>
      <c r="E33" s="145"/>
      <c r="F33" s="146"/>
      <c r="G33" s="146"/>
      <c r="H33" s="146"/>
      <c r="I33" s="146"/>
      <c r="J33" s="147"/>
      <c r="K33" s="143"/>
      <c r="L33" s="143"/>
      <c r="M33" s="143"/>
      <c r="N33" s="143"/>
      <c r="O33" s="147"/>
      <c r="P33" s="143"/>
      <c r="Q33" s="143"/>
      <c r="R33" s="143"/>
      <c r="S33" s="148"/>
      <c r="T33" s="143"/>
      <c r="U33" s="143"/>
      <c r="V33" s="143"/>
      <c r="W33" s="148"/>
      <c r="X33" s="143"/>
      <c r="Y33" s="143"/>
      <c r="Z33" s="143"/>
      <c r="AA33" s="143"/>
      <c r="AB33" s="147"/>
      <c r="AC33" s="149"/>
      <c r="AD33" s="150"/>
      <c r="AE33" s="151"/>
      <c r="AF33" s="91"/>
      <c r="AG33" s="92"/>
      <c r="AH33" s="163"/>
    </row>
    <row r="34" spans="1:34" s="158" customFormat="1" ht="60" customHeight="1" x14ac:dyDescent="0.35">
      <c r="A34" s="141"/>
      <c r="B34" s="142"/>
      <c r="C34" s="143"/>
      <c r="D34" s="144"/>
      <c r="E34" s="145"/>
      <c r="F34" s="146"/>
      <c r="G34" s="146"/>
      <c r="H34" s="146"/>
      <c r="I34" s="146"/>
      <c r="J34" s="147"/>
      <c r="K34" s="143"/>
      <c r="L34" s="143"/>
      <c r="M34" s="143"/>
      <c r="N34" s="143"/>
      <c r="O34" s="147"/>
      <c r="P34" s="143"/>
      <c r="Q34" s="143"/>
      <c r="R34" s="143"/>
      <c r="S34" s="148"/>
      <c r="T34" s="143"/>
      <c r="U34" s="143"/>
      <c r="V34" s="143"/>
      <c r="W34" s="148"/>
      <c r="X34" s="143"/>
      <c r="Y34" s="143"/>
      <c r="Z34" s="143"/>
      <c r="AA34" s="143"/>
      <c r="AB34" s="147"/>
      <c r="AC34" s="149"/>
      <c r="AD34" s="150"/>
      <c r="AE34" s="151"/>
      <c r="AF34" s="91"/>
      <c r="AG34" s="92"/>
      <c r="AH34" s="163"/>
    </row>
    <row r="35" spans="1:34" s="158" customFormat="1" ht="60" customHeight="1" x14ac:dyDescent="0.35">
      <c r="A35" s="141"/>
      <c r="B35" s="142"/>
      <c r="C35" s="143"/>
      <c r="D35" s="164"/>
      <c r="E35" s="145"/>
      <c r="F35" s="146"/>
      <c r="G35" s="146"/>
      <c r="H35" s="146"/>
      <c r="I35" s="146"/>
      <c r="J35" s="147"/>
      <c r="K35" s="143"/>
      <c r="L35" s="143"/>
      <c r="M35" s="143"/>
      <c r="N35" s="143"/>
      <c r="O35" s="147"/>
      <c r="P35" s="143"/>
      <c r="Q35" s="143"/>
      <c r="R35" s="143"/>
      <c r="S35" s="148"/>
      <c r="T35" s="143"/>
      <c r="U35" s="143"/>
      <c r="V35" s="143"/>
      <c r="W35" s="148"/>
      <c r="X35" s="143"/>
      <c r="Y35" s="143"/>
      <c r="Z35" s="143"/>
      <c r="AA35" s="143"/>
      <c r="AB35" s="147"/>
      <c r="AC35" s="149"/>
      <c r="AD35" s="150"/>
      <c r="AE35" s="151"/>
      <c r="AF35" s="91"/>
      <c r="AG35" s="92"/>
      <c r="AH35" s="163"/>
    </row>
    <row r="36" spans="1:34" s="158" customFormat="1" ht="60" customHeight="1" x14ac:dyDescent="0.35">
      <c r="A36" s="141"/>
      <c r="B36" s="142"/>
      <c r="C36" s="143"/>
      <c r="D36" s="144"/>
      <c r="E36" s="145"/>
      <c r="F36" s="146"/>
      <c r="G36" s="146"/>
      <c r="H36" s="146"/>
      <c r="I36" s="146"/>
      <c r="J36" s="147"/>
      <c r="K36" s="143"/>
      <c r="L36" s="143"/>
      <c r="M36" s="143"/>
      <c r="N36" s="143"/>
      <c r="O36" s="147"/>
      <c r="P36" s="143"/>
      <c r="Q36" s="143"/>
      <c r="R36" s="143"/>
      <c r="S36" s="148"/>
      <c r="T36" s="143"/>
      <c r="U36" s="143"/>
      <c r="V36" s="143"/>
      <c r="W36" s="148"/>
      <c r="X36" s="143"/>
      <c r="Y36" s="143"/>
      <c r="Z36" s="143"/>
      <c r="AA36" s="143"/>
      <c r="AB36" s="147"/>
      <c r="AC36" s="149"/>
      <c r="AD36" s="150"/>
      <c r="AE36" s="151"/>
      <c r="AF36" s="91"/>
      <c r="AG36" s="92"/>
      <c r="AH36" s="163"/>
    </row>
    <row r="37" spans="1:34" s="158" customFormat="1" ht="60" customHeight="1" x14ac:dyDescent="0.35">
      <c r="A37" s="141"/>
      <c r="B37" s="142"/>
      <c r="C37" s="143"/>
      <c r="D37" s="144"/>
      <c r="E37" s="145"/>
      <c r="F37" s="146"/>
      <c r="G37" s="146"/>
      <c r="H37" s="146"/>
      <c r="I37" s="146"/>
      <c r="J37" s="147"/>
      <c r="K37" s="143"/>
      <c r="L37" s="143"/>
      <c r="M37" s="143"/>
      <c r="N37" s="143"/>
      <c r="O37" s="147"/>
      <c r="P37" s="143"/>
      <c r="Q37" s="143"/>
      <c r="R37" s="143"/>
      <c r="S37" s="148"/>
      <c r="T37" s="143"/>
      <c r="U37" s="143"/>
      <c r="V37" s="143"/>
      <c r="W37" s="148"/>
      <c r="X37" s="143"/>
      <c r="Y37" s="143"/>
      <c r="Z37" s="143"/>
      <c r="AA37" s="143"/>
      <c r="AB37" s="147"/>
      <c r="AC37" s="149"/>
      <c r="AD37" s="150"/>
      <c r="AE37" s="151"/>
      <c r="AF37" s="91"/>
      <c r="AG37" s="92"/>
      <c r="AH37" s="163"/>
    </row>
    <row r="38" spans="1:34" s="158" customFormat="1" ht="60" customHeight="1" x14ac:dyDescent="0.35">
      <c r="A38" s="141"/>
      <c r="B38" s="142"/>
      <c r="C38" s="143"/>
      <c r="D38" s="144"/>
      <c r="E38" s="145"/>
      <c r="F38" s="146"/>
      <c r="G38" s="146"/>
      <c r="H38" s="146"/>
      <c r="I38" s="146"/>
      <c r="J38" s="147"/>
      <c r="K38" s="143"/>
      <c r="L38" s="143"/>
      <c r="M38" s="143"/>
      <c r="N38" s="143"/>
      <c r="O38" s="147"/>
      <c r="P38" s="143"/>
      <c r="Q38" s="143"/>
      <c r="R38" s="143"/>
      <c r="S38" s="148"/>
      <c r="T38" s="143"/>
      <c r="U38" s="143"/>
      <c r="V38" s="143"/>
      <c r="W38" s="148"/>
      <c r="X38" s="143"/>
      <c r="Y38" s="143"/>
      <c r="Z38" s="143"/>
      <c r="AA38" s="143"/>
      <c r="AB38" s="147"/>
      <c r="AC38" s="149"/>
      <c r="AD38" s="150"/>
      <c r="AE38" s="151"/>
      <c r="AF38" s="91"/>
      <c r="AG38" s="92"/>
      <c r="AH38" s="163"/>
    </row>
    <row r="39" spans="1:34" s="158" customFormat="1" ht="60" customHeight="1" x14ac:dyDescent="0.35">
      <c r="A39" s="141"/>
      <c r="B39" s="142"/>
      <c r="C39" s="143"/>
      <c r="D39" s="144"/>
      <c r="E39" s="145"/>
      <c r="F39" s="146"/>
      <c r="G39" s="146"/>
      <c r="H39" s="146"/>
      <c r="I39" s="146"/>
      <c r="J39" s="147"/>
      <c r="K39" s="143"/>
      <c r="L39" s="143"/>
      <c r="M39" s="143"/>
      <c r="N39" s="143"/>
      <c r="O39" s="147"/>
      <c r="P39" s="143"/>
      <c r="Q39" s="143"/>
      <c r="R39" s="143"/>
      <c r="S39" s="148"/>
      <c r="T39" s="143"/>
      <c r="U39" s="143"/>
      <c r="V39" s="143"/>
      <c r="W39" s="148"/>
      <c r="X39" s="143"/>
      <c r="Y39" s="143"/>
      <c r="Z39" s="143"/>
      <c r="AA39" s="143"/>
      <c r="AB39" s="147"/>
      <c r="AC39" s="149"/>
      <c r="AD39" s="150"/>
      <c r="AE39" s="151"/>
      <c r="AF39" s="91"/>
      <c r="AG39" s="92"/>
      <c r="AH39" s="163"/>
    </row>
    <row r="40" spans="1:34" s="158" customFormat="1" ht="60" customHeight="1" x14ac:dyDescent="0.35">
      <c r="A40" s="141"/>
      <c r="B40" s="142"/>
      <c r="C40" s="143"/>
      <c r="D40" s="144"/>
      <c r="E40" s="145"/>
      <c r="F40" s="146"/>
      <c r="G40" s="146"/>
      <c r="H40" s="146"/>
      <c r="I40" s="146"/>
      <c r="J40" s="147"/>
      <c r="K40" s="143"/>
      <c r="L40" s="143"/>
      <c r="M40" s="143"/>
      <c r="N40" s="143"/>
      <c r="O40" s="147"/>
      <c r="P40" s="143"/>
      <c r="Q40" s="143"/>
      <c r="R40" s="143"/>
      <c r="S40" s="148"/>
      <c r="T40" s="143"/>
      <c r="U40" s="143"/>
      <c r="V40" s="143"/>
      <c r="W40" s="148"/>
      <c r="X40" s="143"/>
      <c r="Y40" s="143"/>
      <c r="Z40" s="143"/>
      <c r="AA40" s="143"/>
      <c r="AB40" s="147"/>
      <c r="AC40" s="149"/>
      <c r="AD40" s="150"/>
      <c r="AE40" s="151"/>
      <c r="AF40" s="91"/>
      <c r="AG40" s="92"/>
      <c r="AH40" s="163"/>
    </row>
    <row r="41" spans="1:34" s="158" customFormat="1" ht="60" customHeight="1" x14ac:dyDescent="0.35">
      <c r="A41" s="141"/>
      <c r="B41" s="142"/>
      <c r="C41" s="143"/>
      <c r="D41" s="164"/>
      <c r="E41" s="145"/>
      <c r="F41" s="146"/>
      <c r="G41" s="146"/>
      <c r="H41" s="146"/>
      <c r="I41" s="146"/>
      <c r="J41" s="147"/>
      <c r="K41" s="143"/>
      <c r="L41" s="143"/>
      <c r="M41" s="143"/>
      <c r="N41" s="143"/>
      <c r="O41" s="147"/>
      <c r="P41" s="143"/>
      <c r="Q41" s="143"/>
      <c r="R41" s="143"/>
      <c r="S41" s="148"/>
      <c r="T41" s="143"/>
      <c r="U41" s="143"/>
      <c r="V41" s="143"/>
      <c r="W41" s="148"/>
      <c r="X41" s="143"/>
      <c r="Y41" s="143"/>
      <c r="Z41" s="143"/>
      <c r="AA41" s="143"/>
      <c r="AB41" s="147"/>
      <c r="AC41" s="149"/>
      <c r="AD41" s="150"/>
      <c r="AE41" s="151"/>
      <c r="AF41" s="91"/>
      <c r="AG41" s="92"/>
      <c r="AH41" s="163"/>
    </row>
    <row r="42" spans="1:34" s="158" customFormat="1" ht="60" customHeight="1" x14ac:dyDescent="0.35">
      <c r="A42" s="141"/>
      <c r="B42" s="142"/>
      <c r="C42" s="143"/>
      <c r="D42" s="144"/>
      <c r="E42" s="145"/>
      <c r="F42" s="146"/>
      <c r="G42" s="146"/>
      <c r="H42" s="146"/>
      <c r="I42" s="146"/>
      <c r="J42" s="147"/>
      <c r="K42" s="143"/>
      <c r="L42" s="143"/>
      <c r="M42" s="143"/>
      <c r="N42" s="143"/>
      <c r="O42" s="147"/>
      <c r="P42" s="143"/>
      <c r="Q42" s="143"/>
      <c r="R42" s="143"/>
      <c r="S42" s="148"/>
      <c r="T42" s="143"/>
      <c r="U42" s="143"/>
      <c r="V42" s="143"/>
      <c r="W42" s="148"/>
      <c r="X42" s="143"/>
      <c r="Y42" s="143"/>
      <c r="Z42" s="143"/>
      <c r="AA42" s="143"/>
      <c r="AB42" s="147"/>
      <c r="AC42" s="149"/>
      <c r="AD42" s="150"/>
      <c r="AE42" s="151"/>
      <c r="AF42" s="91"/>
      <c r="AG42" s="92"/>
      <c r="AH42" s="163"/>
    </row>
    <row r="43" spans="1:34" s="158" customFormat="1" ht="60" customHeight="1" x14ac:dyDescent="0.35">
      <c r="A43" s="141"/>
      <c r="B43" s="142"/>
      <c r="C43" s="143"/>
      <c r="D43" s="144"/>
      <c r="E43" s="145"/>
      <c r="F43" s="146"/>
      <c r="G43" s="146"/>
      <c r="H43" s="146"/>
      <c r="I43" s="146"/>
      <c r="J43" s="147"/>
      <c r="K43" s="143"/>
      <c r="L43" s="143"/>
      <c r="M43" s="143"/>
      <c r="N43" s="143"/>
      <c r="O43" s="147"/>
      <c r="P43" s="143"/>
      <c r="Q43" s="143"/>
      <c r="R43" s="143"/>
      <c r="S43" s="148"/>
      <c r="T43" s="143"/>
      <c r="U43" s="143"/>
      <c r="V43" s="143"/>
      <c r="W43" s="148"/>
      <c r="X43" s="143"/>
      <c r="Y43" s="143"/>
      <c r="Z43" s="143"/>
      <c r="AA43" s="143"/>
      <c r="AB43" s="147"/>
      <c r="AC43" s="149"/>
      <c r="AD43" s="150"/>
      <c r="AE43" s="151"/>
      <c r="AF43" s="91"/>
      <c r="AG43" s="92"/>
      <c r="AH43" s="163"/>
    </row>
    <row r="44" spans="1:34" s="158" customFormat="1" ht="60" customHeight="1" x14ac:dyDescent="0.35">
      <c r="A44" s="141"/>
      <c r="B44" s="142"/>
      <c r="C44" s="143"/>
      <c r="D44" s="144"/>
      <c r="E44" s="145"/>
      <c r="F44" s="146"/>
      <c r="G44" s="146"/>
      <c r="H44" s="146"/>
      <c r="I44" s="146"/>
      <c r="J44" s="147"/>
      <c r="K44" s="143"/>
      <c r="L44" s="143"/>
      <c r="M44" s="143"/>
      <c r="N44" s="143"/>
      <c r="O44" s="147"/>
      <c r="P44" s="143"/>
      <c r="Q44" s="143"/>
      <c r="R44" s="143"/>
      <c r="S44" s="148"/>
      <c r="T44" s="143"/>
      <c r="U44" s="143"/>
      <c r="V44" s="143"/>
      <c r="W44" s="148"/>
      <c r="X44" s="143"/>
      <c r="Y44" s="143"/>
      <c r="Z44" s="143"/>
      <c r="AA44" s="143"/>
      <c r="AB44" s="147"/>
      <c r="AC44" s="149"/>
      <c r="AD44" s="150"/>
      <c r="AE44" s="151"/>
      <c r="AF44" s="91"/>
      <c r="AG44" s="92"/>
      <c r="AH44" s="163"/>
    </row>
    <row r="45" spans="1:34" s="158" customFormat="1" ht="60" customHeight="1" x14ac:dyDescent="0.35">
      <c r="A45" s="141"/>
      <c r="B45" s="142"/>
      <c r="C45" s="143"/>
      <c r="D45" s="144"/>
      <c r="E45" s="145"/>
      <c r="F45" s="146"/>
      <c r="G45" s="146"/>
      <c r="H45" s="146"/>
      <c r="I45" s="146"/>
      <c r="J45" s="147"/>
      <c r="K45" s="143"/>
      <c r="L45" s="143"/>
      <c r="M45" s="143"/>
      <c r="N45" s="143"/>
      <c r="O45" s="147"/>
      <c r="P45" s="143"/>
      <c r="Q45" s="143"/>
      <c r="R45" s="143"/>
      <c r="S45" s="148"/>
      <c r="T45" s="143"/>
      <c r="U45" s="143"/>
      <c r="V45" s="143"/>
      <c r="W45" s="148"/>
      <c r="X45" s="143"/>
      <c r="Y45" s="143"/>
      <c r="Z45" s="143"/>
      <c r="AA45" s="143"/>
      <c r="AB45" s="147"/>
      <c r="AC45" s="149"/>
      <c r="AD45" s="150"/>
      <c r="AE45" s="151"/>
      <c r="AF45" s="91"/>
      <c r="AG45" s="92"/>
      <c r="AH45" s="163"/>
    </row>
    <row r="46" spans="1:34" s="158" customFormat="1" ht="60" customHeight="1" x14ac:dyDescent="0.35">
      <c r="A46" s="141"/>
      <c r="B46" s="142"/>
      <c r="C46" s="143"/>
      <c r="D46" s="144"/>
      <c r="E46" s="145"/>
      <c r="F46" s="146"/>
      <c r="G46" s="146"/>
      <c r="H46" s="146"/>
      <c r="I46" s="146"/>
      <c r="J46" s="147"/>
      <c r="K46" s="143"/>
      <c r="L46" s="143"/>
      <c r="M46" s="143"/>
      <c r="N46" s="143"/>
      <c r="O46" s="147"/>
      <c r="P46" s="143"/>
      <c r="Q46" s="143"/>
      <c r="R46" s="143"/>
      <c r="S46" s="148"/>
      <c r="T46" s="143"/>
      <c r="U46" s="143"/>
      <c r="V46" s="143"/>
      <c r="W46" s="148"/>
      <c r="X46" s="143"/>
      <c r="Y46" s="143"/>
      <c r="Z46" s="143"/>
      <c r="AA46" s="143"/>
      <c r="AB46" s="147"/>
      <c r="AC46" s="149"/>
      <c r="AD46" s="150"/>
      <c r="AE46" s="151"/>
      <c r="AF46" s="91"/>
      <c r="AG46" s="92"/>
      <c r="AH46" s="163"/>
    </row>
    <row r="47" spans="1:34" s="175" customFormat="1" ht="60" customHeight="1" x14ac:dyDescent="0.35">
      <c r="A47" s="165"/>
      <c r="B47" s="166"/>
      <c r="C47" s="155"/>
      <c r="D47" s="164"/>
      <c r="E47" s="167"/>
      <c r="F47" s="168"/>
      <c r="G47" s="168"/>
      <c r="H47" s="168"/>
      <c r="I47" s="168"/>
      <c r="J47" s="169"/>
      <c r="K47" s="155"/>
      <c r="L47" s="155"/>
      <c r="M47" s="155"/>
      <c r="N47" s="155"/>
      <c r="O47" s="169"/>
      <c r="P47" s="155"/>
      <c r="Q47" s="155"/>
      <c r="R47" s="155"/>
      <c r="S47" s="170"/>
      <c r="T47" s="155"/>
      <c r="U47" s="155"/>
      <c r="V47" s="155"/>
      <c r="W47" s="170"/>
      <c r="X47" s="155"/>
      <c r="Y47" s="155"/>
      <c r="Z47" s="155"/>
      <c r="AA47" s="155"/>
      <c r="AB47" s="169"/>
      <c r="AC47" s="171"/>
      <c r="AD47" s="172"/>
      <c r="AE47" s="173"/>
      <c r="AF47" s="174"/>
      <c r="AG47" s="92"/>
      <c r="AH47" s="163"/>
    </row>
    <row r="48" spans="1:34" s="175" customFormat="1" ht="60" customHeight="1" x14ac:dyDescent="0.35">
      <c r="A48" s="165"/>
      <c r="B48" s="166"/>
      <c r="C48" s="155"/>
      <c r="D48" s="164"/>
      <c r="E48" s="167"/>
      <c r="F48" s="168"/>
      <c r="G48" s="168"/>
      <c r="H48" s="168"/>
      <c r="I48" s="168"/>
      <c r="J48" s="169"/>
      <c r="K48" s="155"/>
      <c r="L48" s="155"/>
      <c r="M48" s="155"/>
      <c r="N48" s="155"/>
      <c r="O48" s="169"/>
      <c r="P48" s="155"/>
      <c r="Q48" s="155"/>
      <c r="R48" s="155"/>
      <c r="S48" s="170"/>
      <c r="T48" s="155"/>
      <c r="U48" s="155"/>
      <c r="V48" s="155"/>
      <c r="W48" s="170"/>
      <c r="X48" s="155"/>
      <c r="Y48" s="155"/>
      <c r="Z48" s="155"/>
      <c r="AA48" s="155"/>
      <c r="AB48" s="169"/>
      <c r="AC48" s="171"/>
      <c r="AD48" s="172"/>
      <c r="AE48" s="173"/>
      <c r="AF48" s="174"/>
      <c r="AG48" s="92"/>
      <c r="AH48" s="163"/>
    </row>
    <row r="49" spans="1:34" s="175" customFormat="1" ht="60" customHeight="1" x14ac:dyDescent="0.35">
      <c r="A49" s="165"/>
      <c r="B49" s="166"/>
      <c r="C49" s="155"/>
      <c r="D49" s="164"/>
      <c r="E49" s="167"/>
      <c r="F49" s="168"/>
      <c r="G49" s="168"/>
      <c r="H49" s="168"/>
      <c r="I49" s="168"/>
      <c r="J49" s="169"/>
      <c r="K49" s="155"/>
      <c r="L49" s="155"/>
      <c r="M49" s="155"/>
      <c r="N49" s="155"/>
      <c r="O49" s="169"/>
      <c r="P49" s="155"/>
      <c r="Q49" s="155"/>
      <c r="R49" s="155"/>
      <c r="S49" s="170"/>
      <c r="T49" s="155"/>
      <c r="U49" s="155"/>
      <c r="V49" s="155"/>
      <c r="W49" s="170"/>
      <c r="X49" s="155"/>
      <c r="Y49" s="155"/>
      <c r="Z49" s="155"/>
      <c r="AA49" s="155"/>
      <c r="AB49" s="169"/>
      <c r="AC49" s="171"/>
      <c r="AD49" s="172"/>
      <c r="AE49" s="173"/>
      <c r="AF49" s="174"/>
      <c r="AG49" s="92"/>
      <c r="AH49" s="163"/>
    </row>
    <row r="50" spans="1:34" s="175" customFormat="1" ht="60" customHeight="1" x14ac:dyDescent="0.35">
      <c r="A50" s="165"/>
      <c r="B50" s="166"/>
      <c r="C50" s="155"/>
      <c r="D50" s="164"/>
      <c r="E50" s="167"/>
      <c r="F50" s="168"/>
      <c r="G50" s="168"/>
      <c r="H50" s="168"/>
      <c r="I50" s="168"/>
      <c r="J50" s="169"/>
      <c r="K50" s="155"/>
      <c r="L50" s="155"/>
      <c r="M50" s="155"/>
      <c r="N50" s="155"/>
      <c r="O50" s="169"/>
      <c r="P50" s="155"/>
      <c r="Q50" s="155"/>
      <c r="R50" s="155"/>
      <c r="S50" s="170"/>
      <c r="T50" s="155"/>
      <c r="U50" s="155"/>
      <c r="V50" s="155"/>
      <c r="W50" s="170"/>
      <c r="X50" s="155"/>
      <c r="Y50" s="155"/>
      <c r="Z50" s="155"/>
      <c r="AA50" s="155"/>
      <c r="AB50" s="169"/>
      <c r="AC50" s="171"/>
      <c r="AD50" s="172"/>
      <c r="AE50" s="173"/>
      <c r="AF50" s="174"/>
      <c r="AG50" s="92"/>
      <c r="AH50" s="163"/>
    </row>
    <row r="51" spans="1:34" s="175" customFormat="1" ht="60" customHeight="1" x14ac:dyDescent="0.35">
      <c r="A51" s="165"/>
      <c r="B51" s="166"/>
      <c r="C51" s="155"/>
      <c r="D51" s="164"/>
      <c r="E51" s="167"/>
      <c r="F51" s="168"/>
      <c r="G51" s="168"/>
      <c r="H51" s="168"/>
      <c r="I51" s="168"/>
      <c r="J51" s="169"/>
      <c r="K51" s="155"/>
      <c r="L51" s="155"/>
      <c r="M51" s="155"/>
      <c r="N51" s="155"/>
      <c r="O51" s="169"/>
      <c r="P51" s="155"/>
      <c r="Q51" s="155"/>
      <c r="R51" s="155"/>
      <c r="S51" s="170"/>
      <c r="T51" s="155"/>
      <c r="U51" s="155"/>
      <c r="V51" s="155"/>
      <c r="W51" s="170"/>
      <c r="X51" s="155"/>
      <c r="Y51" s="155"/>
      <c r="Z51" s="155"/>
      <c r="AA51" s="155"/>
      <c r="AB51" s="169"/>
      <c r="AC51" s="171"/>
      <c r="AD51" s="172"/>
      <c r="AE51" s="173"/>
      <c r="AF51" s="174"/>
      <c r="AG51" s="92"/>
      <c r="AH51" s="163"/>
    </row>
    <row r="52" spans="1:34" s="175" customFormat="1" ht="60" customHeight="1" x14ac:dyDescent="0.35">
      <c r="A52" s="165"/>
      <c r="B52" s="166"/>
      <c r="C52" s="155"/>
      <c r="D52" s="164"/>
      <c r="E52" s="167"/>
      <c r="F52" s="168"/>
      <c r="G52" s="168"/>
      <c r="H52" s="168"/>
      <c r="I52" s="168"/>
      <c r="J52" s="169"/>
      <c r="K52" s="155"/>
      <c r="L52" s="155"/>
      <c r="M52" s="155"/>
      <c r="N52" s="155"/>
      <c r="O52" s="169"/>
      <c r="P52" s="155"/>
      <c r="Q52" s="155"/>
      <c r="R52" s="155"/>
      <c r="S52" s="170"/>
      <c r="T52" s="155"/>
      <c r="U52" s="155"/>
      <c r="V52" s="155"/>
      <c r="W52" s="170"/>
      <c r="X52" s="155"/>
      <c r="Y52" s="155"/>
      <c r="Z52" s="155"/>
      <c r="AA52" s="155"/>
      <c r="AB52" s="169"/>
      <c r="AC52" s="171"/>
      <c r="AD52" s="172"/>
      <c r="AE52" s="173"/>
      <c r="AF52" s="174"/>
      <c r="AG52" s="92"/>
      <c r="AH52" s="163"/>
    </row>
    <row r="53" spans="1:34" s="158" customFormat="1" ht="60" customHeight="1" x14ac:dyDescent="0.35">
      <c r="A53" s="141"/>
      <c r="B53" s="142"/>
      <c r="C53" s="143"/>
      <c r="D53" s="144"/>
      <c r="E53" s="145"/>
      <c r="F53" s="146"/>
      <c r="G53" s="146"/>
      <c r="H53" s="146"/>
      <c r="I53" s="146"/>
      <c r="J53" s="147"/>
      <c r="K53" s="143"/>
      <c r="L53" s="143"/>
      <c r="M53" s="143"/>
      <c r="N53" s="143"/>
      <c r="O53" s="147"/>
      <c r="P53" s="143"/>
      <c r="Q53" s="143"/>
      <c r="R53" s="143"/>
      <c r="S53" s="148"/>
      <c r="T53" s="143"/>
      <c r="U53" s="143"/>
      <c r="V53" s="143"/>
      <c r="W53" s="148"/>
      <c r="X53" s="143"/>
      <c r="Y53" s="143"/>
      <c r="Z53" s="143"/>
      <c r="AA53" s="143"/>
      <c r="AB53" s="147"/>
      <c r="AC53" s="149"/>
      <c r="AD53" s="150"/>
      <c r="AE53" s="151"/>
      <c r="AF53" s="91"/>
      <c r="AG53" s="92"/>
      <c r="AH53" s="163"/>
    </row>
    <row r="54" spans="1:34" s="120" customFormat="1" ht="60" customHeight="1" x14ac:dyDescent="0.35">
      <c r="A54" s="125"/>
      <c r="B54" s="126"/>
      <c r="C54" s="127"/>
      <c r="D54" s="138"/>
      <c r="E54" s="129"/>
      <c r="F54" s="130"/>
      <c r="G54" s="130"/>
      <c r="H54" s="130"/>
      <c r="I54" s="130"/>
      <c r="J54" s="131"/>
      <c r="K54" s="127"/>
      <c r="L54" s="127"/>
      <c r="M54" s="127"/>
      <c r="N54" s="127"/>
      <c r="O54" s="131"/>
      <c r="P54" s="127"/>
      <c r="Q54" s="127"/>
      <c r="R54" s="127"/>
      <c r="S54" s="132"/>
      <c r="T54" s="127"/>
      <c r="U54" s="127"/>
      <c r="V54" s="127"/>
      <c r="W54" s="132"/>
      <c r="X54" s="127"/>
      <c r="Y54" s="127"/>
      <c r="Z54" s="127"/>
      <c r="AA54" s="127"/>
      <c r="AB54" s="131"/>
      <c r="AC54" s="133"/>
      <c r="AD54" s="134"/>
      <c r="AE54" s="135"/>
      <c r="AF54" s="136"/>
      <c r="AG54" s="137"/>
      <c r="AH54" s="121"/>
    </row>
    <row r="55" spans="1:34" s="120" customFormat="1" ht="60" customHeight="1" x14ac:dyDescent="0.35">
      <c r="A55" s="125"/>
      <c r="B55" s="126"/>
      <c r="C55" s="127"/>
      <c r="D55" s="128"/>
      <c r="E55" s="129"/>
      <c r="F55" s="130"/>
      <c r="G55" s="130"/>
      <c r="H55" s="130"/>
      <c r="I55" s="130"/>
      <c r="J55" s="131"/>
      <c r="K55" s="127"/>
      <c r="L55" s="127"/>
      <c r="M55" s="127"/>
      <c r="N55" s="127"/>
      <c r="O55" s="131"/>
      <c r="P55" s="127"/>
      <c r="Q55" s="127"/>
      <c r="R55" s="127"/>
      <c r="S55" s="132"/>
      <c r="T55" s="127"/>
      <c r="U55" s="127"/>
      <c r="V55" s="127"/>
      <c r="W55" s="132"/>
      <c r="X55" s="127"/>
      <c r="Y55" s="127"/>
      <c r="Z55" s="127"/>
      <c r="AA55" s="127"/>
      <c r="AB55" s="131"/>
      <c r="AC55" s="133"/>
      <c r="AD55" s="134"/>
      <c r="AE55" s="135"/>
      <c r="AF55" s="136"/>
      <c r="AG55" s="137"/>
      <c r="AH55" s="121"/>
    </row>
    <row r="56" spans="1:34" s="139" customFormat="1" ht="60" customHeight="1" x14ac:dyDescent="0.35">
      <c r="A56" s="46"/>
      <c r="B56" s="41"/>
      <c r="C56" s="119"/>
      <c r="D56" s="49"/>
      <c r="E56" s="38"/>
      <c r="F56" s="27"/>
      <c r="G56" s="27"/>
      <c r="H56" s="27"/>
      <c r="I56" s="27"/>
      <c r="J56" s="29"/>
      <c r="K56" s="25"/>
      <c r="L56" s="25"/>
      <c r="M56" s="25"/>
      <c r="N56" s="25"/>
      <c r="O56" s="29"/>
      <c r="P56" s="25"/>
      <c r="Q56" s="25"/>
      <c r="R56" s="25"/>
      <c r="S56" s="30"/>
      <c r="T56" s="25"/>
      <c r="U56" s="25"/>
      <c r="V56" s="25"/>
      <c r="W56" s="30"/>
      <c r="X56" s="25"/>
      <c r="Y56" s="25"/>
      <c r="Z56" s="25"/>
      <c r="AA56" s="25"/>
      <c r="AB56" s="29"/>
      <c r="AC56" s="34"/>
      <c r="AD56" s="34"/>
      <c r="AE56" s="34"/>
      <c r="AF56" s="90"/>
      <c r="AG56" s="89"/>
      <c r="AH56" s="140"/>
    </row>
    <row r="57" spans="1:34" s="120" customFormat="1" ht="60" customHeight="1" x14ac:dyDescent="0.35">
      <c r="A57" s="46"/>
      <c r="B57" s="47"/>
      <c r="C57" s="25"/>
      <c r="D57" s="49"/>
      <c r="E57" s="38"/>
      <c r="F57" s="27"/>
      <c r="G57" s="27"/>
      <c r="H57" s="27"/>
      <c r="I57" s="27"/>
      <c r="J57" s="29"/>
      <c r="K57" s="25"/>
      <c r="L57" s="25"/>
      <c r="M57" s="25"/>
      <c r="N57" s="25"/>
      <c r="O57" s="29"/>
      <c r="P57" s="25"/>
      <c r="Q57" s="25"/>
      <c r="R57" s="25"/>
      <c r="S57" s="30"/>
      <c r="T57" s="25"/>
      <c r="U57" s="25"/>
      <c r="V57" s="25"/>
      <c r="W57" s="30"/>
      <c r="X57" s="25"/>
      <c r="Y57" s="25"/>
      <c r="Z57" s="25"/>
      <c r="AA57" s="25"/>
      <c r="AB57" s="29"/>
      <c r="AC57" s="34"/>
      <c r="AD57" s="35"/>
      <c r="AE57" s="41"/>
      <c r="AF57" s="91"/>
      <c r="AG57" s="92"/>
      <c r="AH57" s="121"/>
    </row>
    <row r="58" spans="1:34" s="22" customFormat="1" ht="60" customHeight="1" x14ac:dyDescent="0.35">
      <c r="A58" s="46"/>
      <c r="B58" s="41"/>
      <c r="C58" s="119"/>
      <c r="D58" s="49"/>
      <c r="E58" s="38"/>
      <c r="F58" s="27"/>
      <c r="G58" s="27"/>
      <c r="H58" s="27"/>
      <c r="I58" s="27"/>
      <c r="J58" s="29"/>
      <c r="K58" s="25"/>
      <c r="L58" s="25"/>
      <c r="M58" s="25"/>
      <c r="N58" s="25"/>
      <c r="O58" s="29"/>
      <c r="P58" s="25"/>
      <c r="Q58" s="25"/>
      <c r="R58" s="25"/>
      <c r="S58" s="30"/>
      <c r="T58" s="25"/>
      <c r="U58" s="25"/>
      <c r="V58" s="25"/>
      <c r="W58" s="30"/>
      <c r="X58" s="25"/>
      <c r="Y58" s="25"/>
      <c r="Z58" s="25"/>
      <c r="AA58" s="25"/>
      <c r="AB58" s="29"/>
      <c r="AC58" s="34"/>
      <c r="AD58" s="34"/>
      <c r="AE58" s="34"/>
      <c r="AF58" s="90"/>
      <c r="AG58" s="92"/>
      <c r="AH58" s="44"/>
    </row>
    <row r="59" spans="1:34" s="22" customFormat="1" ht="60" customHeight="1" x14ac:dyDescent="0.35">
      <c r="A59" s="46"/>
      <c r="B59" s="47"/>
      <c r="C59" s="25"/>
      <c r="D59" s="58"/>
      <c r="E59" s="38"/>
      <c r="F59" s="27"/>
      <c r="G59" s="27"/>
      <c r="H59" s="27"/>
      <c r="I59" s="27"/>
      <c r="J59" s="29"/>
      <c r="K59" s="25"/>
      <c r="L59" s="25"/>
      <c r="M59" s="25"/>
      <c r="N59" s="25"/>
      <c r="O59" s="29"/>
      <c r="P59" s="25"/>
      <c r="Q59" s="25"/>
      <c r="R59" s="25"/>
      <c r="S59" s="30"/>
      <c r="T59" s="25"/>
      <c r="U59" s="25"/>
      <c r="V59" s="25"/>
      <c r="W59" s="30"/>
      <c r="X59" s="25"/>
      <c r="Y59" s="25"/>
      <c r="Z59" s="25"/>
      <c r="AA59" s="25"/>
      <c r="AB59" s="29"/>
      <c r="AC59" s="34"/>
      <c r="AD59" s="35"/>
      <c r="AE59" s="41"/>
      <c r="AF59" s="91"/>
      <c r="AG59" s="92"/>
      <c r="AH59" s="44"/>
    </row>
    <row r="60" spans="1:34" s="120" customFormat="1" ht="60" customHeight="1" x14ac:dyDescent="0.35">
      <c r="A60" s="46"/>
      <c r="B60" s="47"/>
      <c r="C60" s="25"/>
      <c r="D60" s="58"/>
      <c r="E60" s="38"/>
      <c r="F60" s="27"/>
      <c r="G60" s="27"/>
      <c r="H60" s="27"/>
      <c r="I60" s="27"/>
      <c r="J60" s="29"/>
      <c r="K60" s="25"/>
      <c r="L60" s="25"/>
      <c r="M60" s="25"/>
      <c r="N60" s="25"/>
      <c r="O60" s="29"/>
      <c r="P60" s="25"/>
      <c r="Q60" s="25"/>
      <c r="R60" s="25"/>
      <c r="S60" s="30"/>
      <c r="T60" s="25"/>
      <c r="U60" s="25"/>
      <c r="V60" s="25"/>
      <c r="W60" s="30"/>
      <c r="X60" s="25"/>
      <c r="Y60" s="25"/>
      <c r="Z60" s="25"/>
      <c r="AA60" s="25"/>
      <c r="AB60" s="29"/>
      <c r="AC60" s="34"/>
      <c r="AD60" s="35"/>
      <c r="AE60" s="41"/>
      <c r="AF60" s="91"/>
      <c r="AG60" s="92"/>
      <c r="AH60" s="121"/>
    </row>
    <row r="61" spans="1:34" s="120" customFormat="1" ht="60" customHeight="1" x14ac:dyDescent="0.35">
      <c r="A61" s="46"/>
      <c r="B61" s="47"/>
      <c r="C61" s="25"/>
      <c r="D61" s="58"/>
      <c r="E61" s="38"/>
      <c r="F61" s="27"/>
      <c r="G61" s="27"/>
      <c r="H61" s="27"/>
      <c r="I61" s="27"/>
      <c r="J61" s="29"/>
      <c r="K61" s="25"/>
      <c r="L61" s="25"/>
      <c r="M61" s="25"/>
      <c r="N61" s="25"/>
      <c r="O61" s="29"/>
      <c r="P61" s="25"/>
      <c r="Q61" s="25"/>
      <c r="R61" s="25"/>
      <c r="S61" s="30"/>
      <c r="T61" s="25"/>
      <c r="U61" s="25"/>
      <c r="V61" s="25"/>
      <c r="W61" s="30"/>
      <c r="X61" s="25"/>
      <c r="Y61" s="25"/>
      <c r="Z61" s="25"/>
      <c r="AA61" s="25"/>
      <c r="AB61" s="29"/>
      <c r="AC61" s="34"/>
      <c r="AD61" s="35"/>
      <c r="AE61" s="41"/>
      <c r="AF61" s="91"/>
      <c r="AG61" s="92"/>
      <c r="AH61" s="121"/>
    </row>
    <row r="62" spans="1:34" s="22" customFormat="1" ht="60" customHeight="1" x14ac:dyDescent="0.35">
      <c r="A62" s="46"/>
      <c r="B62" s="47"/>
      <c r="C62" s="25"/>
      <c r="D62" s="49"/>
      <c r="E62" s="38"/>
      <c r="F62" s="27"/>
      <c r="G62" s="27"/>
      <c r="H62" s="27"/>
      <c r="I62" s="27"/>
      <c r="J62" s="29"/>
      <c r="K62" s="25"/>
      <c r="L62" s="25"/>
      <c r="M62" s="25"/>
      <c r="N62" s="25"/>
      <c r="O62" s="29"/>
      <c r="P62" s="25"/>
      <c r="Q62" s="25"/>
      <c r="R62" s="25"/>
      <c r="S62" s="30"/>
      <c r="T62" s="25"/>
      <c r="U62" s="25"/>
      <c r="V62" s="25"/>
      <c r="W62" s="30"/>
      <c r="X62" s="25"/>
      <c r="Y62" s="25"/>
      <c r="Z62" s="25"/>
      <c r="AA62" s="25"/>
      <c r="AB62" s="29"/>
      <c r="AC62" s="34"/>
      <c r="AD62" s="35"/>
      <c r="AE62" s="41"/>
      <c r="AF62" s="91"/>
      <c r="AG62" s="92"/>
      <c r="AH62" s="44"/>
    </row>
    <row r="63" spans="1:34" s="22" customFormat="1" ht="60" customHeight="1" x14ac:dyDescent="0.35">
      <c r="A63" s="46"/>
      <c r="B63" s="47"/>
      <c r="C63" s="25"/>
      <c r="D63" s="49"/>
      <c r="E63" s="38"/>
      <c r="F63" s="27"/>
      <c r="G63" s="27"/>
      <c r="H63" s="27"/>
      <c r="I63" s="27"/>
      <c r="J63" s="29"/>
      <c r="K63" s="25"/>
      <c r="L63" s="25"/>
      <c r="M63" s="25"/>
      <c r="N63" s="25"/>
      <c r="O63" s="29"/>
      <c r="P63" s="25"/>
      <c r="Q63" s="25"/>
      <c r="R63" s="25"/>
      <c r="S63" s="30"/>
      <c r="T63" s="25"/>
      <c r="U63" s="25"/>
      <c r="V63" s="25"/>
      <c r="W63" s="30"/>
      <c r="X63" s="25"/>
      <c r="Y63" s="25"/>
      <c r="Z63" s="25"/>
      <c r="AA63" s="25"/>
      <c r="AB63" s="29"/>
      <c r="AC63" s="34"/>
      <c r="AD63" s="35"/>
      <c r="AE63" s="41"/>
      <c r="AF63" s="91"/>
      <c r="AG63" s="92"/>
      <c r="AH63" s="44"/>
    </row>
    <row r="64" spans="1:34" s="120" customFormat="1" ht="60" customHeight="1" x14ac:dyDescent="0.35">
      <c r="A64" s="46"/>
      <c r="B64" s="47"/>
      <c r="C64" s="25"/>
      <c r="D64" s="58"/>
      <c r="E64" s="38"/>
      <c r="F64" s="27"/>
      <c r="G64" s="27"/>
      <c r="H64" s="27"/>
      <c r="I64" s="27"/>
      <c r="J64" s="29"/>
      <c r="K64" s="25"/>
      <c r="L64" s="25"/>
      <c r="M64" s="25"/>
      <c r="N64" s="25"/>
      <c r="O64" s="29"/>
      <c r="P64" s="25"/>
      <c r="Q64" s="25"/>
      <c r="R64" s="25"/>
      <c r="S64" s="30"/>
      <c r="T64" s="25"/>
      <c r="U64" s="25"/>
      <c r="V64" s="25"/>
      <c r="W64" s="30"/>
      <c r="X64" s="25"/>
      <c r="Y64" s="25"/>
      <c r="Z64" s="25"/>
      <c r="AA64" s="25"/>
      <c r="AB64" s="29"/>
      <c r="AC64" s="34"/>
      <c r="AD64" s="35"/>
      <c r="AE64" s="41"/>
      <c r="AF64" s="91"/>
      <c r="AG64" s="92"/>
      <c r="AH64" s="121"/>
    </row>
    <row r="65" spans="1:34" s="22" customFormat="1" ht="60" customHeight="1" x14ac:dyDescent="0.35">
      <c r="A65" s="46"/>
      <c r="B65" s="47"/>
      <c r="C65" s="25"/>
      <c r="D65" s="49"/>
      <c r="E65" s="38"/>
      <c r="F65" s="27"/>
      <c r="G65" s="27"/>
      <c r="H65" s="27"/>
      <c r="I65" s="27"/>
      <c r="J65" s="29"/>
      <c r="K65" s="25"/>
      <c r="L65" s="25"/>
      <c r="M65" s="25"/>
      <c r="N65" s="25"/>
      <c r="O65" s="29"/>
      <c r="P65" s="25"/>
      <c r="Q65" s="25"/>
      <c r="R65" s="25"/>
      <c r="S65" s="30"/>
      <c r="T65" s="25"/>
      <c r="U65" s="25"/>
      <c r="V65" s="25"/>
      <c r="W65" s="30"/>
      <c r="X65" s="25"/>
      <c r="Y65" s="25"/>
      <c r="Z65" s="25"/>
      <c r="AA65" s="25"/>
      <c r="AB65" s="29"/>
      <c r="AC65" s="34"/>
      <c r="AD65" s="35"/>
      <c r="AE65" s="41"/>
      <c r="AF65" s="91"/>
      <c r="AG65" s="92"/>
      <c r="AH65" s="44"/>
    </row>
    <row r="66" spans="1:34" s="22" customFormat="1" ht="60" customHeight="1" x14ac:dyDescent="0.35">
      <c r="A66" s="46"/>
      <c r="B66" s="47"/>
      <c r="C66" s="25"/>
      <c r="D66" s="49"/>
      <c r="E66" s="38"/>
      <c r="F66" s="27"/>
      <c r="G66" s="27"/>
      <c r="H66" s="27"/>
      <c r="I66" s="27"/>
      <c r="J66" s="29"/>
      <c r="K66" s="25"/>
      <c r="L66" s="25"/>
      <c r="M66" s="25"/>
      <c r="N66" s="25"/>
      <c r="O66" s="29"/>
      <c r="P66" s="25"/>
      <c r="Q66" s="25"/>
      <c r="R66" s="25"/>
      <c r="S66" s="30"/>
      <c r="T66" s="25"/>
      <c r="U66" s="25"/>
      <c r="V66" s="25"/>
      <c r="W66" s="30"/>
      <c r="X66" s="25"/>
      <c r="Y66" s="25"/>
      <c r="Z66" s="25"/>
      <c r="AA66" s="25"/>
      <c r="AB66" s="29"/>
      <c r="AC66" s="34"/>
      <c r="AD66" s="35"/>
      <c r="AE66" s="41"/>
      <c r="AF66" s="91"/>
      <c r="AG66" s="92"/>
      <c r="AH66" s="44"/>
    </row>
    <row r="67" spans="1:34" s="22" customFormat="1" ht="60" customHeight="1" x14ac:dyDescent="0.35">
      <c r="A67" s="46"/>
      <c r="B67" s="47"/>
      <c r="C67" s="25"/>
      <c r="D67" s="49"/>
      <c r="E67" s="38"/>
      <c r="F67" s="27"/>
      <c r="G67" s="27"/>
      <c r="H67" s="27"/>
      <c r="I67" s="27"/>
      <c r="J67" s="29"/>
      <c r="K67" s="25"/>
      <c r="L67" s="25"/>
      <c r="M67" s="25"/>
      <c r="N67" s="25"/>
      <c r="O67" s="29"/>
      <c r="P67" s="25"/>
      <c r="Q67" s="25"/>
      <c r="R67" s="25"/>
      <c r="S67" s="30"/>
      <c r="T67" s="25"/>
      <c r="U67" s="25"/>
      <c r="V67" s="25"/>
      <c r="W67" s="30"/>
      <c r="X67" s="25"/>
      <c r="Y67" s="25"/>
      <c r="Z67" s="25"/>
      <c r="AA67" s="25"/>
      <c r="AB67" s="29"/>
      <c r="AC67" s="34"/>
      <c r="AD67" s="35"/>
      <c r="AE67" s="41"/>
      <c r="AF67" s="91"/>
      <c r="AG67" s="92"/>
      <c r="AH67" s="44"/>
    </row>
    <row r="68" spans="1:34" s="123" customFormat="1" ht="60" customHeight="1" x14ac:dyDescent="0.35">
      <c r="A68" s="46"/>
      <c r="B68" s="47"/>
      <c r="C68" s="25"/>
      <c r="D68" s="49"/>
      <c r="E68" s="38"/>
      <c r="F68" s="27"/>
      <c r="G68" s="27"/>
      <c r="H68" s="27"/>
      <c r="I68" s="27"/>
      <c r="J68" s="29"/>
      <c r="K68" s="25"/>
      <c r="L68" s="25"/>
      <c r="M68" s="25"/>
      <c r="N68" s="25"/>
      <c r="O68" s="29"/>
      <c r="P68" s="25"/>
      <c r="Q68" s="25"/>
      <c r="R68" s="25"/>
      <c r="S68" s="30"/>
      <c r="T68" s="25"/>
      <c r="U68" s="25"/>
      <c r="V68" s="25"/>
      <c r="W68" s="30"/>
      <c r="X68" s="25"/>
      <c r="Y68" s="25"/>
      <c r="Z68" s="25"/>
      <c r="AA68" s="25"/>
      <c r="AB68" s="29"/>
      <c r="AC68" s="34"/>
      <c r="AD68" s="35"/>
      <c r="AE68" s="41"/>
      <c r="AF68" s="91"/>
      <c r="AG68" s="92"/>
      <c r="AH68" s="122"/>
    </row>
    <row r="69" spans="1:34" s="123" customFormat="1" ht="60" customHeight="1" x14ac:dyDescent="0.35">
      <c r="A69" s="46"/>
      <c r="B69" s="47"/>
      <c r="C69" s="25"/>
      <c r="D69" s="58"/>
      <c r="E69" s="38"/>
      <c r="F69" s="27"/>
      <c r="G69" s="27"/>
      <c r="H69" s="27"/>
      <c r="I69" s="27"/>
      <c r="J69" s="29"/>
      <c r="K69" s="25"/>
      <c r="L69" s="25"/>
      <c r="M69" s="25"/>
      <c r="N69" s="25"/>
      <c r="O69" s="29"/>
      <c r="P69" s="25"/>
      <c r="Q69" s="25"/>
      <c r="R69" s="25"/>
      <c r="S69" s="30"/>
      <c r="T69" s="25"/>
      <c r="U69" s="25"/>
      <c r="V69" s="25"/>
      <c r="W69" s="30"/>
      <c r="X69" s="25"/>
      <c r="Y69" s="25"/>
      <c r="Z69" s="25"/>
      <c r="AA69" s="25"/>
      <c r="AB69" s="29"/>
      <c r="AC69" s="34"/>
      <c r="AD69" s="35"/>
      <c r="AE69" s="41"/>
      <c r="AF69" s="91"/>
      <c r="AG69" s="92"/>
      <c r="AH69" s="122"/>
    </row>
    <row r="70" spans="1:34" s="22" customFormat="1" ht="60" customHeight="1" x14ac:dyDescent="0.35">
      <c r="A70" s="46"/>
      <c r="B70" s="47"/>
      <c r="C70" s="191"/>
      <c r="D70" s="49"/>
      <c r="E70" s="38"/>
      <c r="F70" s="27"/>
      <c r="G70" s="27"/>
      <c r="H70" s="27"/>
      <c r="I70" s="27"/>
      <c r="J70" s="29"/>
      <c r="K70" s="25"/>
      <c r="L70" s="25"/>
      <c r="M70" s="25"/>
      <c r="N70" s="25"/>
      <c r="O70" s="29"/>
      <c r="P70" s="25"/>
      <c r="Q70" s="25"/>
      <c r="R70" s="25"/>
      <c r="S70" s="30"/>
      <c r="T70" s="25"/>
      <c r="U70" s="25"/>
      <c r="V70" s="25"/>
      <c r="W70" s="30"/>
      <c r="X70" s="25"/>
      <c r="Y70" s="25"/>
      <c r="Z70" s="25"/>
      <c r="AA70" s="25"/>
      <c r="AB70" s="29"/>
      <c r="AC70" s="34"/>
      <c r="AD70" s="35"/>
      <c r="AE70" s="41"/>
      <c r="AF70" s="91"/>
      <c r="AG70" s="92"/>
      <c r="AH70" s="44"/>
    </row>
    <row r="71" spans="1:34" s="22" customFormat="1" ht="60" customHeight="1" x14ac:dyDescent="0.35">
      <c r="A71" s="46"/>
      <c r="B71" s="47"/>
      <c r="C71" s="25"/>
      <c r="D71" s="58"/>
      <c r="E71" s="38"/>
      <c r="F71" s="27"/>
      <c r="G71" s="27"/>
      <c r="H71" s="27"/>
      <c r="I71" s="27"/>
      <c r="J71" s="29"/>
      <c r="K71" s="25"/>
      <c r="L71" s="25"/>
      <c r="M71" s="25"/>
      <c r="N71" s="25"/>
      <c r="O71" s="29"/>
      <c r="P71" s="25"/>
      <c r="Q71" s="25"/>
      <c r="R71" s="25"/>
      <c r="S71" s="30"/>
      <c r="T71" s="25"/>
      <c r="U71" s="25"/>
      <c r="V71" s="25"/>
      <c r="W71" s="30"/>
      <c r="X71" s="25"/>
      <c r="Y71" s="25"/>
      <c r="Z71" s="25"/>
      <c r="AA71" s="25"/>
      <c r="AB71" s="29"/>
      <c r="AC71" s="34"/>
      <c r="AD71" s="35"/>
      <c r="AE71" s="41"/>
      <c r="AF71" s="91"/>
      <c r="AG71" s="92"/>
      <c r="AH71" s="44"/>
    </row>
    <row r="72" spans="1:34" s="22" customFormat="1" ht="60" customHeight="1" x14ac:dyDescent="0.35">
      <c r="A72" s="46"/>
      <c r="B72" s="47"/>
      <c r="C72" s="191"/>
      <c r="D72" s="58"/>
      <c r="E72" s="38"/>
      <c r="F72" s="27"/>
      <c r="G72" s="27"/>
      <c r="H72" s="27"/>
      <c r="I72" s="27"/>
      <c r="J72" s="29"/>
      <c r="K72" s="25"/>
      <c r="L72" s="25"/>
      <c r="M72" s="25"/>
      <c r="N72" s="25"/>
      <c r="O72" s="29"/>
      <c r="P72" s="25"/>
      <c r="Q72" s="25"/>
      <c r="R72" s="25"/>
      <c r="S72" s="30"/>
      <c r="T72" s="25"/>
      <c r="U72" s="25"/>
      <c r="V72" s="25"/>
      <c r="W72" s="30"/>
      <c r="X72" s="25"/>
      <c r="Y72" s="25"/>
      <c r="Z72" s="25"/>
      <c r="AA72" s="25"/>
      <c r="AB72" s="29"/>
      <c r="AC72" s="34"/>
      <c r="AD72" s="35"/>
      <c r="AE72" s="41"/>
      <c r="AF72" s="91"/>
      <c r="AG72" s="92"/>
      <c r="AH72" s="44"/>
    </row>
    <row r="73" spans="1:34" s="120" customFormat="1" ht="60" customHeight="1" x14ac:dyDescent="0.35">
      <c r="A73" s="46"/>
      <c r="B73" s="47"/>
      <c r="C73" s="25"/>
      <c r="D73" s="49"/>
      <c r="E73" s="38"/>
      <c r="F73" s="27"/>
      <c r="G73" s="27"/>
      <c r="H73" s="27"/>
      <c r="I73" s="27"/>
      <c r="J73" s="29"/>
      <c r="K73" s="25"/>
      <c r="L73" s="25"/>
      <c r="M73" s="25"/>
      <c r="N73" s="25"/>
      <c r="O73" s="29"/>
      <c r="P73" s="25"/>
      <c r="Q73" s="25"/>
      <c r="R73" s="25"/>
      <c r="S73" s="30"/>
      <c r="T73" s="25"/>
      <c r="U73" s="25"/>
      <c r="V73" s="25"/>
      <c r="W73" s="30"/>
      <c r="X73" s="25"/>
      <c r="Y73" s="25"/>
      <c r="Z73" s="25"/>
      <c r="AA73" s="25"/>
      <c r="AB73" s="29"/>
      <c r="AC73" s="34"/>
      <c r="AD73" s="35"/>
      <c r="AE73" s="41"/>
      <c r="AF73" s="91"/>
      <c r="AG73" s="92"/>
      <c r="AH73" s="121"/>
    </row>
    <row r="74" spans="1:34" s="120" customFormat="1" ht="60" customHeight="1" x14ac:dyDescent="0.35">
      <c r="A74" s="46"/>
      <c r="B74" s="47"/>
      <c r="C74" s="25"/>
      <c r="D74" s="49"/>
      <c r="E74" s="38"/>
      <c r="F74" s="27"/>
      <c r="G74" s="27"/>
      <c r="H74" s="27"/>
      <c r="I74" s="27"/>
      <c r="J74" s="29"/>
      <c r="K74" s="25"/>
      <c r="L74" s="25"/>
      <c r="M74" s="25"/>
      <c r="N74" s="25"/>
      <c r="O74" s="29"/>
      <c r="P74" s="25"/>
      <c r="Q74" s="25"/>
      <c r="R74" s="25"/>
      <c r="S74" s="30"/>
      <c r="T74" s="25"/>
      <c r="U74" s="25"/>
      <c r="V74" s="25"/>
      <c r="W74" s="30"/>
      <c r="X74" s="25"/>
      <c r="Y74" s="25"/>
      <c r="Z74" s="25"/>
      <c r="AA74" s="25"/>
      <c r="AB74" s="29"/>
      <c r="AC74" s="34"/>
      <c r="AD74" s="35"/>
      <c r="AE74" s="41"/>
      <c r="AF74" s="91"/>
      <c r="AG74" s="92"/>
      <c r="AH74" s="121"/>
    </row>
    <row r="75" spans="1:34" s="22" customFormat="1" ht="60" customHeight="1" x14ac:dyDescent="0.35">
      <c r="A75" s="46"/>
      <c r="B75" s="47"/>
      <c r="C75" s="25"/>
      <c r="D75" s="58"/>
      <c r="E75" s="38"/>
      <c r="F75" s="27"/>
      <c r="G75" s="27"/>
      <c r="H75" s="27"/>
      <c r="I75" s="27"/>
      <c r="J75" s="29"/>
      <c r="K75" s="25"/>
      <c r="L75" s="25"/>
      <c r="M75" s="25"/>
      <c r="N75" s="25"/>
      <c r="O75" s="29"/>
      <c r="P75" s="25"/>
      <c r="Q75" s="25"/>
      <c r="R75" s="25"/>
      <c r="S75" s="30"/>
      <c r="T75" s="25"/>
      <c r="U75" s="25"/>
      <c r="V75" s="25"/>
      <c r="W75" s="30"/>
      <c r="X75" s="25"/>
      <c r="Y75" s="25"/>
      <c r="Z75" s="25"/>
      <c r="AA75" s="25"/>
      <c r="AB75" s="29"/>
      <c r="AC75" s="34"/>
      <c r="AD75" s="35"/>
      <c r="AE75" s="41"/>
      <c r="AF75" s="91"/>
      <c r="AG75" s="92"/>
      <c r="AH75" s="44"/>
    </row>
    <row r="76" spans="1:34" s="120" customFormat="1" ht="60" customHeight="1" x14ac:dyDescent="0.35">
      <c r="A76" s="46"/>
      <c r="B76" s="47"/>
      <c r="C76" s="25"/>
      <c r="D76" s="49"/>
      <c r="E76" s="38"/>
      <c r="F76" s="27"/>
      <c r="G76" s="27"/>
      <c r="H76" s="27"/>
      <c r="I76" s="27"/>
      <c r="J76" s="29"/>
      <c r="K76" s="25"/>
      <c r="L76" s="25"/>
      <c r="M76" s="25"/>
      <c r="N76" s="25"/>
      <c r="O76" s="29"/>
      <c r="P76" s="25"/>
      <c r="Q76" s="25"/>
      <c r="R76" s="25"/>
      <c r="S76" s="30"/>
      <c r="T76" s="25"/>
      <c r="U76" s="25"/>
      <c r="V76" s="25"/>
      <c r="W76" s="30"/>
      <c r="X76" s="25"/>
      <c r="Y76" s="25"/>
      <c r="Z76" s="25"/>
      <c r="AA76" s="25"/>
      <c r="AB76" s="29"/>
      <c r="AC76" s="34"/>
      <c r="AD76" s="35"/>
      <c r="AE76" s="41"/>
      <c r="AF76" s="91"/>
      <c r="AG76" s="92"/>
      <c r="AH76" s="121"/>
    </row>
    <row r="77" spans="1:34" s="22" customFormat="1" ht="60" customHeight="1" x14ac:dyDescent="0.35">
      <c r="A77" s="46"/>
      <c r="B77" s="47"/>
      <c r="C77" s="25"/>
      <c r="D77" s="49"/>
      <c r="E77" s="38"/>
      <c r="F77" s="27"/>
      <c r="G77" s="27"/>
      <c r="H77" s="27"/>
      <c r="I77" s="27"/>
      <c r="J77" s="29"/>
      <c r="K77" s="25"/>
      <c r="L77" s="25"/>
      <c r="M77" s="25"/>
      <c r="N77" s="25"/>
      <c r="O77" s="29"/>
      <c r="P77" s="25"/>
      <c r="Q77" s="25"/>
      <c r="R77" s="25"/>
      <c r="S77" s="30"/>
      <c r="T77" s="25"/>
      <c r="U77" s="25"/>
      <c r="V77" s="25"/>
      <c r="W77" s="30"/>
      <c r="X77" s="25"/>
      <c r="Y77" s="25"/>
      <c r="Z77" s="25"/>
      <c r="AA77" s="25"/>
      <c r="AB77" s="29"/>
      <c r="AC77" s="34"/>
      <c r="AD77" s="35"/>
      <c r="AE77" s="41"/>
      <c r="AF77" s="91"/>
      <c r="AG77" s="92"/>
      <c r="AH77" s="44"/>
    </row>
    <row r="78" spans="1:34" s="120" customFormat="1" ht="60" customHeight="1" x14ac:dyDescent="0.35">
      <c r="A78" s="46"/>
      <c r="B78" s="47"/>
      <c r="C78" s="25"/>
      <c r="D78" s="49"/>
      <c r="E78" s="38"/>
      <c r="F78" s="27"/>
      <c r="G78" s="27"/>
      <c r="H78" s="27"/>
      <c r="I78" s="27"/>
      <c r="J78" s="29"/>
      <c r="K78" s="25"/>
      <c r="L78" s="25"/>
      <c r="M78" s="25"/>
      <c r="N78" s="25"/>
      <c r="O78" s="29"/>
      <c r="P78" s="25"/>
      <c r="Q78" s="25"/>
      <c r="R78" s="25"/>
      <c r="S78" s="30"/>
      <c r="T78" s="25"/>
      <c r="U78" s="25"/>
      <c r="V78" s="25"/>
      <c r="W78" s="30"/>
      <c r="X78" s="25"/>
      <c r="Y78" s="25"/>
      <c r="Z78" s="25"/>
      <c r="AA78" s="25"/>
      <c r="AB78" s="29"/>
      <c r="AC78" s="34"/>
      <c r="AD78" s="35"/>
      <c r="AE78" s="41"/>
      <c r="AF78" s="91"/>
      <c r="AG78" s="92"/>
      <c r="AH78" s="121"/>
    </row>
    <row r="79" spans="1:34" s="22" customFormat="1" ht="60" customHeight="1" x14ac:dyDescent="0.35">
      <c r="A79" s="46"/>
      <c r="B79" s="47"/>
      <c r="C79" s="25"/>
      <c r="D79" s="49"/>
      <c r="E79" s="38"/>
      <c r="F79" s="27"/>
      <c r="G79" s="27"/>
      <c r="H79" s="27"/>
      <c r="I79" s="27"/>
      <c r="J79" s="29"/>
      <c r="K79" s="25"/>
      <c r="L79" s="25"/>
      <c r="M79" s="25"/>
      <c r="N79" s="25"/>
      <c r="O79" s="29"/>
      <c r="P79" s="25"/>
      <c r="Q79" s="25"/>
      <c r="R79" s="25"/>
      <c r="S79" s="30"/>
      <c r="T79" s="25"/>
      <c r="U79" s="25"/>
      <c r="V79" s="25"/>
      <c r="W79" s="30"/>
      <c r="X79" s="25"/>
      <c r="Y79" s="25"/>
      <c r="Z79" s="25"/>
      <c r="AA79" s="25"/>
      <c r="AB79" s="29"/>
      <c r="AC79" s="34"/>
      <c r="AD79" s="35"/>
      <c r="AE79" s="41"/>
      <c r="AF79" s="91"/>
      <c r="AG79" s="92"/>
      <c r="AH79" s="44"/>
    </row>
    <row r="80" spans="1:34" s="22" customFormat="1" ht="60" customHeight="1" x14ac:dyDescent="0.35">
      <c r="A80" s="46"/>
      <c r="B80" s="47"/>
      <c r="C80" s="25"/>
      <c r="D80" s="49"/>
      <c r="E80" s="38"/>
      <c r="F80" s="27"/>
      <c r="G80" s="27"/>
      <c r="H80" s="27"/>
      <c r="I80" s="27"/>
      <c r="J80" s="29"/>
      <c r="K80" s="25"/>
      <c r="L80" s="25"/>
      <c r="M80" s="25"/>
      <c r="N80" s="25"/>
      <c r="O80" s="29"/>
      <c r="P80" s="25"/>
      <c r="Q80" s="25"/>
      <c r="R80" s="25"/>
      <c r="S80" s="30"/>
      <c r="T80" s="25"/>
      <c r="U80" s="25"/>
      <c r="V80" s="25"/>
      <c r="W80" s="30"/>
      <c r="X80" s="25"/>
      <c r="Y80" s="25"/>
      <c r="Z80" s="25"/>
      <c r="AA80" s="25"/>
      <c r="AB80" s="29"/>
      <c r="AC80" s="34"/>
      <c r="AD80" s="35"/>
      <c r="AE80" s="41"/>
      <c r="AF80" s="91"/>
      <c r="AG80" s="92"/>
      <c r="AH80" s="44"/>
    </row>
    <row r="81" spans="1:34" s="22" customFormat="1" ht="60" customHeight="1" x14ac:dyDescent="0.35">
      <c r="A81" s="46"/>
      <c r="B81" s="47"/>
      <c r="C81" s="25"/>
      <c r="D81" s="58"/>
      <c r="E81" s="38"/>
      <c r="F81" s="27"/>
      <c r="G81" s="27"/>
      <c r="H81" s="27"/>
      <c r="I81" s="27"/>
      <c r="J81" s="29"/>
      <c r="K81" s="25"/>
      <c r="L81" s="25"/>
      <c r="M81" s="25"/>
      <c r="N81" s="25"/>
      <c r="O81" s="29"/>
      <c r="P81" s="25"/>
      <c r="Q81" s="25"/>
      <c r="R81" s="25"/>
      <c r="S81" s="30"/>
      <c r="T81" s="25"/>
      <c r="U81" s="25"/>
      <c r="V81" s="25"/>
      <c r="W81" s="30"/>
      <c r="X81" s="25"/>
      <c r="Y81" s="25"/>
      <c r="Z81" s="25"/>
      <c r="AA81" s="25"/>
      <c r="AB81" s="29"/>
      <c r="AC81" s="34"/>
      <c r="AD81" s="35"/>
      <c r="AE81" s="41"/>
      <c r="AF81" s="91"/>
      <c r="AG81" s="92"/>
      <c r="AH81" s="44"/>
    </row>
    <row r="82" spans="1:34" s="22" customFormat="1" ht="60" customHeight="1" x14ac:dyDescent="0.35">
      <c r="A82" s="46"/>
      <c r="B82" s="47"/>
      <c r="C82" s="25"/>
      <c r="D82" s="49"/>
      <c r="E82" s="38"/>
      <c r="F82" s="27"/>
      <c r="G82" s="27"/>
      <c r="H82" s="27"/>
      <c r="I82" s="27"/>
      <c r="J82" s="29"/>
      <c r="K82" s="25"/>
      <c r="L82" s="25"/>
      <c r="M82" s="25"/>
      <c r="N82" s="25"/>
      <c r="O82" s="29"/>
      <c r="P82" s="25"/>
      <c r="Q82" s="25"/>
      <c r="R82" s="25"/>
      <c r="S82" s="30"/>
      <c r="T82" s="25"/>
      <c r="U82" s="25"/>
      <c r="V82" s="25"/>
      <c r="W82" s="30"/>
      <c r="X82" s="25"/>
      <c r="Y82" s="25"/>
      <c r="Z82" s="25"/>
      <c r="AA82" s="25"/>
      <c r="AB82" s="29"/>
      <c r="AC82" s="34"/>
      <c r="AD82" s="35"/>
      <c r="AE82" s="41"/>
      <c r="AF82" s="91"/>
      <c r="AG82" s="92"/>
      <c r="AH82" s="44"/>
    </row>
    <row r="83" spans="1:34" s="22" customFormat="1" ht="60" customHeight="1" x14ac:dyDescent="0.35">
      <c r="A83" s="46"/>
      <c r="B83" s="47"/>
      <c r="C83" s="33"/>
      <c r="D83" s="49"/>
      <c r="E83" s="38"/>
      <c r="F83" s="27"/>
      <c r="G83" s="27"/>
      <c r="H83" s="27"/>
      <c r="I83" s="27"/>
      <c r="J83" s="29"/>
      <c r="K83" s="25"/>
      <c r="L83" s="25"/>
      <c r="M83" s="25"/>
      <c r="N83" s="25"/>
      <c r="O83" s="29"/>
      <c r="P83" s="25"/>
      <c r="Q83" s="25"/>
      <c r="R83" s="25"/>
      <c r="S83" s="30"/>
      <c r="T83" s="25"/>
      <c r="U83" s="25"/>
      <c r="V83" s="25"/>
      <c r="W83" s="30"/>
      <c r="X83" s="25"/>
      <c r="Y83" s="25"/>
      <c r="Z83" s="25"/>
      <c r="AA83" s="25"/>
      <c r="AB83" s="29"/>
      <c r="AC83" s="34"/>
      <c r="AD83" s="35"/>
      <c r="AE83" s="41"/>
      <c r="AF83" s="91"/>
      <c r="AG83" s="92"/>
      <c r="AH83" s="44"/>
    </row>
    <row r="84" spans="1:34" s="120" customFormat="1" ht="60" customHeight="1" x14ac:dyDescent="0.35">
      <c r="A84" s="46"/>
      <c r="B84" s="47"/>
      <c r="C84" s="25"/>
      <c r="D84" s="49"/>
      <c r="E84" s="38"/>
      <c r="F84" s="27"/>
      <c r="G84" s="27"/>
      <c r="H84" s="27"/>
      <c r="I84" s="27"/>
      <c r="J84" s="29"/>
      <c r="K84" s="25"/>
      <c r="L84" s="25"/>
      <c r="M84" s="25"/>
      <c r="N84" s="25"/>
      <c r="O84" s="29"/>
      <c r="P84" s="25"/>
      <c r="Q84" s="25"/>
      <c r="R84" s="25"/>
      <c r="S84" s="30"/>
      <c r="T84" s="25"/>
      <c r="U84" s="25"/>
      <c r="V84" s="25"/>
      <c r="W84" s="30"/>
      <c r="X84" s="25"/>
      <c r="Y84" s="25"/>
      <c r="Z84" s="25"/>
      <c r="AA84" s="25"/>
      <c r="AB84" s="29"/>
      <c r="AC84" s="34"/>
      <c r="AD84" s="35"/>
      <c r="AE84" s="41"/>
      <c r="AF84" s="91"/>
      <c r="AG84" s="92"/>
      <c r="AH84" s="121"/>
    </row>
    <row r="85" spans="1:34" s="22" customFormat="1" ht="60" customHeight="1" x14ac:dyDescent="0.35">
      <c r="A85" s="46"/>
      <c r="B85" s="47"/>
      <c r="C85" s="25"/>
      <c r="D85" s="49"/>
      <c r="E85" s="38"/>
      <c r="F85" s="27"/>
      <c r="G85" s="27"/>
      <c r="H85" s="27"/>
      <c r="I85" s="27"/>
      <c r="J85" s="29"/>
      <c r="K85" s="25"/>
      <c r="L85" s="25"/>
      <c r="M85" s="25"/>
      <c r="N85" s="25"/>
      <c r="O85" s="29"/>
      <c r="P85" s="25"/>
      <c r="Q85" s="25"/>
      <c r="R85" s="25"/>
      <c r="S85" s="30"/>
      <c r="T85" s="25"/>
      <c r="U85" s="25"/>
      <c r="V85" s="25"/>
      <c r="W85" s="30"/>
      <c r="X85" s="25"/>
      <c r="Y85" s="25"/>
      <c r="Z85" s="25"/>
      <c r="AA85" s="25"/>
      <c r="AB85" s="29"/>
      <c r="AC85" s="34"/>
      <c r="AD85" s="35"/>
      <c r="AE85" s="41"/>
      <c r="AF85" s="91"/>
      <c r="AG85" s="92"/>
      <c r="AH85" s="44"/>
    </row>
    <row r="86" spans="1:34" s="22" customFormat="1" ht="60" customHeight="1" x14ac:dyDescent="0.35">
      <c r="A86" s="46"/>
      <c r="B86" s="47"/>
      <c r="C86" s="25"/>
      <c r="D86" s="49"/>
      <c r="E86" s="38"/>
      <c r="F86" s="27"/>
      <c r="G86" s="27"/>
      <c r="H86" s="27"/>
      <c r="I86" s="27"/>
      <c r="J86" s="29"/>
      <c r="K86" s="25"/>
      <c r="L86" s="25"/>
      <c r="M86" s="25"/>
      <c r="N86" s="25"/>
      <c r="O86" s="29"/>
      <c r="P86" s="25"/>
      <c r="Q86" s="25"/>
      <c r="R86" s="25"/>
      <c r="S86" s="30"/>
      <c r="T86" s="25"/>
      <c r="U86" s="25"/>
      <c r="V86" s="25"/>
      <c r="W86" s="30"/>
      <c r="X86" s="25"/>
      <c r="Y86" s="25"/>
      <c r="Z86" s="25"/>
      <c r="AA86" s="25"/>
      <c r="AB86" s="29"/>
      <c r="AC86" s="34"/>
      <c r="AD86" s="35"/>
      <c r="AE86" s="41"/>
      <c r="AF86" s="91"/>
      <c r="AG86" s="92"/>
      <c r="AH86" s="44"/>
    </row>
    <row r="87" spans="1:34" s="120" customFormat="1" ht="60" customHeight="1" x14ac:dyDescent="0.35">
      <c r="A87" s="46"/>
      <c r="B87" s="47"/>
      <c r="C87" s="25"/>
      <c r="D87" s="49"/>
      <c r="E87" s="38"/>
      <c r="F87" s="27"/>
      <c r="G87" s="27"/>
      <c r="H87" s="27"/>
      <c r="I87" s="27"/>
      <c r="J87" s="29"/>
      <c r="K87" s="25"/>
      <c r="L87" s="25"/>
      <c r="M87" s="25"/>
      <c r="N87" s="25"/>
      <c r="O87" s="29"/>
      <c r="P87" s="25"/>
      <c r="Q87" s="25"/>
      <c r="R87" s="25"/>
      <c r="S87" s="30"/>
      <c r="T87" s="25"/>
      <c r="U87" s="25"/>
      <c r="V87" s="25"/>
      <c r="W87" s="30"/>
      <c r="X87" s="25"/>
      <c r="Y87" s="25"/>
      <c r="Z87" s="25"/>
      <c r="AA87" s="25"/>
      <c r="AB87" s="29"/>
      <c r="AC87" s="34"/>
      <c r="AD87" s="35"/>
      <c r="AE87" s="41"/>
      <c r="AF87" s="91"/>
      <c r="AG87" s="92"/>
      <c r="AH87" s="121"/>
    </row>
    <row r="88" spans="1:34" s="22" customFormat="1" ht="60" customHeight="1" x14ac:dyDescent="0.35">
      <c r="A88" s="46"/>
      <c r="B88" s="47"/>
      <c r="C88" s="33"/>
      <c r="D88" s="49"/>
      <c r="E88" s="38"/>
      <c r="F88" s="27"/>
      <c r="G88" s="27"/>
      <c r="H88" s="27"/>
      <c r="I88" s="27"/>
      <c r="J88" s="29"/>
      <c r="K88" s="25"/>
      <c r="L88" s="25"/>
      <c r="M88" s="25"/>
      <c r="N88" s="25"/>
      <c r="O88" s="29"/>
      <c r="P88" s="25"/>
      <c r="Q88" s="25"/>
      <c r="R88" s="25"/>
      <c r="S88" s="30"/>
      <c r="T88" s="25"/>
      <c r="U88" s="25"/>
      <c r="V88" s="25"/>
      <c r="W88" s="30"/>
      <c r="X88" s="25"/>
      <c r="Y88" s="25"/>
      <c r="Z88" s="25"/>
      <c r="AA88" s="25"/>
      <c r="AB88" s="29"/>
      <c r="AC88" s="34"/>
      <c r="AD88" s="35"/>
      <c r="AE88" s="41"/>
      <c r="AF88" s="91"/>
      <c r="AG88" s="92"/>
      <c r="AH88" s="44"/>
    </row>
    <row r="89" spans="1:34" s="120" customFormat="1" ht="60" customHeight="1" x14ac:dyDescent="0.35">
      <c r="A89" s="178"/>
      <c r="B89" s="179"/>
      <c r="C89" s="180"/>
      <c r="D89" s="181"/>
      <c r="E89" s="182"/>
      <c r="F89" s="183"/>
      <c r="G89" s="183"/>
      <c r="H89" s="183"/>
      <c r="I89" s="183"/>
      <c r="J89" s="184"/>
      <c r="K89" s="180"/>
      <c r="L89" s="180"/>
      <c r="M89" s="180"/>
      <c r="N89" s="180"/>
      <c r="O89" s="184"/>
      <c r="P89" s="180"/>
      <c r="Q89" s="180"/>
      <c r="R89" s="180"/>
      <c r="S89" s="185"/>
      <c r="T89" s="180"/>
      <c r="U89" s="180"/>
      <c r="V89" s="180"/>
      <c r="W89" s="185"/>
      <c r="X89" s="180"/>
      <c r="Y89" s="180"/>
      <c r="Z89" s="180"/>
      <c r="AA89" s="180"/>
      <c r="AB89" s="184"/>
      <c r="AC89" s="186"/>
      <c r="AD89" s="187"/>
      <c r="AE89" s="188"/>
      <c r="AF89" s="189"/>
      <c r="AG89" s="190"/>
      <c r="AH89" s="121"/>
    </row>
    <row r="90" spans="1:34" s="120" customFormat="1" ht="60" customHeight="1" x14ac:dyDescent="0.35">
      <c r="A90" s="46"/>
      <c r="B90" s="47"/>
      <c r="C90" s="25"/>
      <c r="D90" s="49"/>
      <c r="E90" s="38"/>
      <c r="F90" s="27"/>
      <c r="G90" s="27"/>
      <c r="H90" s="27"/>
      <c r="I90" s="27"/>
      <c r="J90" s="29"/>
      <c r="K90" s="25"/>
      <c r="L90" s="25"/>
      <c r="M90" s="25"/>
      <c r="N90" s="25"/>
      <c r="O90" s="29"/>
      <c r="P90" s="25"/>
      <c r="Q90" s="25"/>
      <c r="R90" s="25"/>
      <c r="S90" s="30"/>
      <c r="T90" s="25"/>
      <c r="U90" s="25"/>
      <c r="V90" s="25"/>
      <c r="W90" s="30"/>
      <c r="X90" s="25"/>
      <c r="Y90" s="25"/>
      <c r="Z90" s="25"/>
      <c r="AA90" s="25"/>
      <c r="AB90" s="29"/>
      <c r="AC90" s="34"/>
      <c r="AD90" s="35"/>
      <c r="AE90" s="41"/>
      <c r="AF90" s="91"/>
      <c r="AG90" s="92"/>
      <c r="AH90" s="121"/>
    </row>
    <row r="91" spans="1:34" s="22" customFormat="1" ht="60" customHeight="1" x14ac:dyDescent="0.35">
      <c r="A91" s="46"/>
      <c r="B91" s="47"/>
      <c r="C91" s="25"/>
      <c r="D91" s="58"/>
      <c r="E91" s="38"/>
      <c r="F91" s="27"/>
      <c r="G91" s="27"/>
      <c r="H91" s="27"/>
      <c r="I91" s="27"/>
      <c r="J91" s="29"/>
      <c r="K91" s="25"/>
      <c r="L91" s="25"/>
      <c r="M91" s="25"/>
      <c r="N91" s="25"/>
      <c r="O91" s="29"/>
      <c r="P91" s="25"/>
      <c r="Q91" s="25"/>
      <c r="R91" s="25"/>
      <c r="S91" s="30"/>
      <c r="T91" s="25"/>
      <c r="U91" s="25"/>
      <c r="V91" s="25"/>
      <c r="W91" s="30"/>
      <c r="X91" s="25"/>
      <c r="Y91" s="25"/>
      <c r="Z91" s="25"/>
      <c r="AA91" s="25"/>
      <c r="AB91" s="29"/>
      <c r="AC91" s="34"/>
      <c r="AD91" s="35"/>
      <c r="AE91" s="41"/>
      <c r="AF91" s="91"/>
      <c r="AG91" s="92"/>
      <c r="AH91" s="44"/>
    </row>
    <row r="92" spans="1:34" s="123" customFormat="1" ht="60" customHeight="1" x14ac:dyDescent="0.35">
      <c r="A92" s="46"/>
      <c r="B92" s="47"/>
      <c r="C92" s="25"/>
      <c r="D92" s="58"/>
      <c r="E92" s="38"/>
      <c r="F92" s="27"/>
      <c r="G92" s="27"/>
      <c r="H92" s="27"/>
      <c r="I92" s="27"/>
      <c r="J92" s="29"/>
      <c r="K92" s="25"/>
      <c r="L92" s="25"/>
      <c r="M92" s="25"/>
      <c r="N92" s="25"/>
      <c r="O92" s="29"/>
      <c r="P92" s="25"/>
      <c r="Q92" s="25"/>
      <c r="R92" s="25"/>
      <c r="S92" s="30"/>
      <c r="T92" s="25"/>
      <c r="U92" s="25"/>
      <c r="V92" s="25"/>
      <c r="W92" s="30"/>
      <c r="X92" s="25"/>
      <c r="Y92" s="25"/>
      <c r="Z92" s="25"/>
      <c r="AA92" s="25"/>
      <c r="AB92" s="29"/>
      <c r="AC92" s="34"/>
      <c r="AD92" s="35"/>
      <c r="AE92" s="41"/>
      <c r="AF92" s="91"/>
      <c r="AG92" s="92"/>
      <c r="AH92" s="122"/>
    </row>
    <row r="93" spans="1:34" s="22" customFormat="1" ht="60" customHeight="1" x14ac:dyDescent="0.35">
      <c r="A93" s="46"/>
      <c r="B93" s="47"/>
      <c r="C93" s="25"/>
      <c r="D93" s="49"/>
      <c r="E93" s="38"/>
      <c r="F93" s="27"/>
      <c r="G93" s="27"/>
      <c r="H93" s="27"/>
      <c r="I93" s="27"/>
      <c r="J93" s="29"/>
      <c r="K93" s="25"/>
      <c r="L93" s="25"/>
      <c r="M93" s="25"/>
      <c r="N93" s="25"/>
      <c r="O93" s="29"/>
      <c r="P93" s="25"/>
      <c r="Q93" s="25"/>
      <c r="R93" s="25"/>
      <c r="S93" s="30"/>
      <c r="T93" s="25"/>
      <c r="U93" s="25"/>
      <c r="V93" s="25"/>
      <c r="W93" s="30"/>
      <c r="X93" s="25"/>
      <c r="Y93" s="25"/>
      <c r="Z93" s="25"/>
      <c r="AA93" s="25"/>
      <c r="AB93" s="29"/>
      <c r="AC93" s="34"/>
      <c r="AD93" s="35"/>
      <c r="AE93" s="41"/>
      <c r="AF93" s="91"/>
      <c r="AG93" s="92"/>
      <c r="AH93" s="44"/>
    </row>
    <row r="94" spans="1:34" s="120" customFormat="1" ht="60" customHeight="1" x14ac:dyDescent="0.35">
      <c r="A94" s="46"/>
      <c r="B94" s="47"/>
      <c r="C94" s="25"/>
      <c r="D94" s="49"/>
      <c r="E94" s="38"/>
      <c r="F94" s="27"/>
      <c r="G94" s="27"/>
      <c r="H94" s="27"/>
      <c r="I94" s="27"/>
      <c r="J94" s="29"/>
      <c r="K94" s="25"/>
      <c r="L94" s="25"/>
      <c r="M94" s="25"/>
      <c r="N94" s="25"/>
      <c r="O94" s="29"/>
      <c r="P94" s="25"/>
      <c r="Q94" s="25"/>
      <c r="R94" s="25"/>
      <c r="S94" s="30"/>
      <c r="T94" s="25"/>
      <c r="U94" s="25"/>
      <c r="V94" s="25"/>
      <c r="W94" s="30"/>
      <c r="X94" s="25"/>
      <c r="Y94" s="25"/>
      <c r="Z94" s="25"/>
      <c r="AA94" s="25"/>
      <c r="AB94" s="29"/>
      <c r="AC94" s="34"/>
      <c r="AD94" s="35"/>
      <c r="AE94" s="41"/>
      <c r="AF94" s="91"/>
      <c r="AG94" s="92"/>
      <c r="AH94" s="121"/>
    </row>
    <row r="95" spans="1:34" s="120" customFormat="1" ht="60" customHeight="1" x14ac:dyDescent="0.35">
      <c r="A95" s="46"/>
      <c r="B95" s="47"/>
      <c r="C95" s="25"/>
      <c r="D95" s="58"/>
      <c r="E95" s="38"/>
      <c r="F95" s="27"/>
      <c r="G95" s="27"/>
      <c r="H95" s="27"/>
      <c r="I95" s="27"/>
      <c r="J95" s="29"/>
      <c r="K95" s="25"/>
      <c r="L95" s="25"/>
      <c r="M95" s="25"/>
      <c r="N95" s="25"/>
      <c r="O95" s="29"/>
      <c r="P95" s="25"/>
      <c r="Q95" s="25"/>
      <c r="R95" s="25"/>
      <c r="S95" s="30"/>
      <c r="T95" s="25"/>
      <c r="U95" s="25"/>
      <c r="V95" s="25"/>
      <c r="W95" s="30"/>
      <c r="X95" s="25"/>
      <c r="Y95" s="25"/>
      <c r="Z95" s="25"/>
      <c r="AA95" s="25"/>
      <c r="AB95" s="29"/>
      <c r="AC95" s="34"/>
      <c r="AD95" s="35"/>
      <c r="AE95" s="41"/>
      <c r="AF95" s="91"/>
      <c r="AG95" s="92"/>
      <c r="AH95" s="121"/>
    </row>
    <row r="96" spans="1:34" s="120" customFormat="1" ht="60" customHeight="1" x14ac:dyDescent="0.35">
      <c r="A96" s="46"/>
      <c r="B96" s="47"/>
      <c r="C96" s="25"/>
      <c r="D96" s="58"/>
      <c r="E96" s="38"/>
      <c r="F96" s="27"/>
      <c r="G96" s="27"/>
      <c r="H96" s="27"/>
      <c r="I96" s="27"/>
      <c r="J96" s="29"/>
      <c r="K96" s="25"/>
      <c r="L96" s="25"/>
      <c r="M96" s="25"/>
      <c r="N96" s="25"/>
      <c r="O96" s="29"/>
      <c r="P96" s="25"/>
      <c r="Q96" s="25"/>
      <c r="R96" s="25"/>
      <c r="S96" s="30"/>
      <c r="T96" s="25"/>
      <c r="U96" s="25"/>
      <c r="V96" s="25"/>
      <c r="W96" s="30"/>
      <c r="X96" s="25"/>
      <c r="Y96" s="25"/>
      <c r="Z96" s="25"/>
      <c r="AA96" s="25"/>
      <c r="AB96" s="29"/>
      <c r="AC96" s="34"/>
      <c r="AD96" s="35"/>
      <c r="AE96" s="41"/>
      <c r="AF96" s="91"/>
      <c r="AG96" s="92"/>
      <c r="AH96" s="121"/>
    </row>
    <row r="97" spans="1:36" s="22" customFormat="1" ht="60" customHeight="1" x14ac:dyDescent="0.35">
      <c r="A97" s="46"/>
      <c r="B97" s="47"/>
      <c r="C97" s="25"/>
      <c r="D97" s="49"/>
      <c r="E97" s="38"/>
      <c r="F97" s="27"/>
      <c r="G97" s="27"/>
      <c r="H97" s="27"/>
      <c r="I97" s="27"/>
      <c r="J97" s="29"/>
      <c r="K97" s="25"/>
      <c r="L97" s="25"/>
      <c r="M97" s="25"/>
      <c r="N97" s="25"/>
      <c r="O97" s="29"/>
      <c r="P97" s="25"/>
      <c r="Q97" s="25"/>
      <c r="R97" s="25"/>
      <c r="S97" s="30"/>
      <c r="T97" s="25"/>
      <c r="U97" s="25"/>
      <c r="V97" s="25"/>
      <c r="W97" s="30"/>
      <c r="X97" s="25"/>
      <c r="Y97" s="25"/>
      <c r="Z97" s="25"/>
      <c r="AA97" s="25"/>
      <c r="AB97" s="29"/>
      <c r="AC97" s="34"/>
      <c r="AD97" s="35"/>
      <c r="AE97" s="41"/>
      <c r="AF97" s="91"/>
      <c r="AG97" s="92"/>
      <c r="AH97" s="44"/>
    </row>
    <row r="98" spans="1:36" s="22" customFormat="1" ht="60" customHeight="1" x14ac:dyDescent="0.35">
      <c r="A98" s="46"/>
      <c r="B98" s="47"/>
      <c r="C98" s="25"/>
      <c r="D98" s="49"/>
      <c r="E98" s="38"/>
      <c r="F98" s="27"/>
      <c r="G98" s="27"/>
      <c r="H98" s="27"/>
      <c r="I98" s="27"/>
      <c r="J98" s="29"/>
      <c r="K98" s="25"/>
      <c r="L98" s="25"/>
      <c r="M98" s="25"/>
      <c r="N98" s="25"/>
      <c r="O98" s="29"/>
      <c r="P98" s="25"/>
      <c r="Q98" s="25"/>
      <c r="R98" s="25"/>
      <c r="S98" s="30"/>
      <c r="T98" s="25"/>
      <c r="U98" s="25"/>
      <c r="V98" s="25"/>
      <c r="W98" s="30"/>
      <c r="X98" s="25"/>
      <c r="Y98" s="25"/>
      <c r="Z98" s="25"/>
      <c r="AA98" s="25"/>
      <c r="AB98" s="29"/>
      <c r="AC98" s="34"/>
      <c r="AD98" s="35"/>
      <c r="AE98" s="41"/>
      <c r="AF98" s="91"/>
      <c r="AG98" s="92"/>
      <c r="AH98" s="44"/>
    </row>
    <row r="99" spans="1:36" s="120" customFormat="1" ht="60" customHeight="1" x14ac:dyDescent="0.35">
      <c r="A99" s="46"/>
      <c r="B99" s="47"/>
      <c r="C99" s="25"/>
      <c r="D99" s="49"/>
      <c r="E99" s="38"/>
      <c r="F99" s="27"/>
      <c r="G99" s="27"/>
      <c r="H99" s="27"/>
      <c r="I99" s="27"/>
      <c r="J99" s="29"/>
      <c r="K99" s="25"/>
      <c r="L99" s="25"/>
      <c r="M99" s="25"/>
      <c r="N99" s="25"/>
      <c r="O99" s="29"/>
      <c r="P99" s="25"/>
      <c r="Q99" s="25"/>
      <c r="R99" s="25"/>
      <c r="S99" s="30"/>
      <c r="T99" s="25"/>
      <c r="U99" s="25"/>
      <c r="V99" s="25"/>
      <c r="W99" s="30"/>
      <c r="X99" s="25"/>
      <c r="Y99" s="25"/>
      <c r="Z99" s="25"/>
      <c r="AA99" s="25"/>
      <c r="AB99" s="29"/>
      <c r="AC99" s="34"/>
      <c r="AD99" s="35"/>
      <c r="AE99" s="41"/>
      <c r="AF99" s="91"/>
      <c r="AG99" s="92"/>
      <c r="AH99" s="121"/>
    </row>
    <row r="100" spans="1:36" s="123" customFormat="1" ht="60" customHeight="1" x14ac:dyDescent="0.35">
      <c r="A100" s="46"/>
      <c r="B100" s="47"/>
      <c r="C100" s="25"/>
      <c r="D100" s="49"/>
      <c r="E100" s="38"/>
      <c r="F100" s="27"/>
      <c r="G100" s="27"/>
      <c r="H100" s="27"/>
      <c r="I100" s="27"/>
      <c r="J100" s="29"/>
      <c r="K100" s="25"/>
      <c r="L100" s="25"/>
      <c r="M100" s="25"/>
      <c r="N100" s="25"/>
      <c r="O100" s="29"/>
      <c r="P100" s="25"/>
      <c r="Q100" s="25"/>
      <c r="R100" s="25"/>
      <c r="S100" s="30"/>
      <c r="T100" s="25"/>
      <c r="U100" s="25"/>
      <c r="V100" s="25"/>
      <c r="W100" s="30"/>
      <c r="X100" s="25"/>
      <c r="Y100" s="25"/>
      <c r="Z100" s="25"/>
      <c r="AA100" s="25"/>
      <c r="AB100" s="29"/>
      <c r="AC100" s="34"/>
      <c r="AD100" s="35"/>
      <c r="AE100" s="41"/>
      <c r="AF100" s="91"/>
      <c r="AG100" s="92"/>
      <c r="AH100" s="122"/>
      <c r="AJ100" s="123" t="s">
        <v>92</v>
      </c>
    </row>
    <row r="101" spans="1:36" s="123" customFormat="1" ht="60" customHeight="1" x14ac:dyDescent="0.35">
      <c r="A101" s="46"/>
      <c r="B101" s="47"/>
      <c r="C101" s="25"/>
      <c r="D101" s="58"/>
      <c r="E101" s="38"/>
      <c r="F101" s="27"/>
      <c r="G101" s="27"/>
      <c r="H101" s="27"/>
      <c r="I101" s="27"/>
      <c r="J101" s="29"/>
      <c r="K101" s="25"/>
      <c r="L101" s="25"/>
      <c r="M101" s="25"/>
      <c r="N101" s="25"/>
      <c r="O101" s="29"/>
      <c r="P101" s="25"/>
      <c r="Q101" s="25"/>
      <c r="R101" s="25"/>
      <c r="S101" s="30"/>
      <c r="T101" s="25"/>
      <c r="U101" s="25"/>
      <c r="V101" s="25"/>
      <c r="W101" s="30"/>
      <c r="X101" s="25"/>
      <c r="Y101" s="25"/>
      <c r="Z101" s="25"/>
      <c r="AA101" s="25"/>
      <c r="AB101" s="29"/>
      <c r="AC101" s="34"/>
      <c r="AD101" s="35"/>
      <c r="AE101" s="41"/>
      <c r="AF101" s="91"/>
      <c r="AG101" s="92"/>
      <c r="AH101" s="122"/>
      <c r="AI101" s="123" t="s">
        <v>91</v>
      </c>
    </row>
    <row r="102" spans="1:36" s="123" customFormat="1" ht="60" customHeight="1" thickBot="1" x14ac:dyDescent="0.4">
      <c r="A102" s="93"/>
      <c r="B102" s="48"/>
      <c r="C102" s="26"/>
      <c r="D102" s="124"/>
      <c r="E102" s="40"/>
      <c r="F102" s="28"/>
      <c r="G102" s="28"/>
      <c r="H102" s="28"/>
      <c r="I102" s="28"/>
      <c r="J102" s="31"/>
      <c r="K102" s="26"/>
      <c r="L102" s="26"/>
      <c r="M102" s="26"/>
      <c r="N102" s="26"/>
      <c r="O102" s="31"/>
      <c r="P102" s="26"/>
      <c r="Q102" s="26"/>
      <c r="R102" s="26"/>
      <c r="S102" s="32"/>
      <c r="T102" s="26"/>
      <c r="U102" s="26"/>
      <c r="V102" s="26"/>
      <c r="W102" s="32"/>
      <c r="X102" s="26"/>
      <c r="Y102" s="26"/>
      <c r="Z102" s="26"/>
      <c r="AA102" s="26"/>
      <c r="AB102" s="31"/>
      <c r="AC102" s="36"/>
      <c r="AD102" s="37"/>
      <c r="AE102" s="42"/>
      <c r="AF102" s="94"/>
      <c r="AG102" s="95"/>
      <c r="AH102" s="122"/>
    </row>
    <row r="103" spans="1:36" x14ac:dyDescent="0.3">
      <c r="F103" s="23">
        <f>+COUNTIF(F9:F102,"si")</f>
        <v>4</v>
      </c>
    </row>
    <row r="104" spans="1:36" x14ac:dyDescent="0.3">
      <c r="F104" s="39">
        <f>+COUNTIF(F7:F102,"si")</f>
        <v>4</v>
      </c>
      <c r="G104" s="39">
        <f>+COUNTIF(G7:G102,"si")</f>
        <v>11</v>
      </c>
      <c r="H104" s="39">
        <f>+COUNTIF(H7:H102,"si")</f>
        <v>2</v>
      </c>
      <c r="I104" s="39">
        <f>+COUNTIF(I7:I102,"si")</f>
        <v>7</v>
      </c>
      <c r="K104" s="39">
        <f>+COUNTIF(K7:K102,"si")</f>
        <v>10</v>
      </c>
      <c r="L104" s="39">
        <f>+COUNTIF(L7:L102,"si")</f>
        <v>7</v>
      </c>
      <c r="M104" s="39">
        <f>+COUNTIF(M7:M102,"si")</f>
        <v>6</v>
      </c>
      <c r="N104" s="39">
        <f>+COUNTIF(N7:N102,"si")</f>
        <v>2</v>
      </c>
      <c r="P104" s="39">
        <f>+COUNTIF(P7:P102,"si")</f>
        <v>4</v>
      </c>
      <c r="Q104" s="39">
        <f>+COUNTIF(Q7:Q102,"si")</f>
        <v>5</v>
      </c>
      <c r="R104" s="39">
        <f>+COUNTIF(R7:R102,"si")</f>
        <v>5</v>
      </c>
      <c r="T104" s="39">
        <f>+COUNTIF(T7:T102,"SI")</f>
        <v>2</v>
      </c>
      <c r="U104" s="39">
        <f>+COUNTIF(U7:U102,"SI")</f>
        <v>2</v>
      </c>
      <c r="V104" s="39">
        <f>+COUNTIF(V7:V102,"SI")</f>
        <v>7</v>
      </c>
      <c r="X104" s="39">
        <f>+COUNTIF(X7:X102,"si")</f>
        <v>4</v>
      </c>
      <c r="Y104" s="39">
        <f>+COUNTIF(Y7:Y102,"si")</f>
        <v>1</v>
      </c>
      <c r="Z104" s="39">
        <f>+COUNTIF(Z7:Z102,"si")</f>
        <v>0</v>
      </c>
      <c r="AA104" s="39">
        <f>+COUNTIF(AA7:AA102,"si")</f>
        <v>7</v>
      </c>
      <c r="AC104" s="39">
        <f>+COUNTIF(AC7:AC102,"si")</f>
        <v>0</v>
      </c>
      <c r="AD104" s="39">
        <f>+COUNTIF(AD7:AD102,"si")</f>
        <v>0</v>
      </c>
      <c r="AE104" s="39">
        <f>+COUNTIF(AE7:AE102,"si")</f>
        <v>1</v>
      </c>
    </row>
    <row r="107" spans="1:36" x14ac:dyDescent="0.3">
      <c r="F107" s="39">
        <f>+COUNTIF(F7:F57,"SI")</f>
        <v>4</v>
      </c>
      <c r="G107" s="39">
        <f t="shared" ref="G107:I107" si="47">+COUNTIF(G7:G57,"SI")</f>
        <v>11</v>
      </c>
      <c r="H107" s="39">
        <f t="shared" si="47"/>
        <v>2</v>
      </c>
      <c r="I107" s="39">
        <f t="shared" si="47"/>
        <v>7</v>
      </c>
      <c r="K107" s="39">
        <f>+COUNTIF(K7:K57,"SI")</f>
        <v>10</v>
      </c>
      <c r="L107" s="39">
        <f t="shared" ref="L107:V107" si="48">+COUNTIF(L7:L57,"SI")</f>
        <v>7</v>
      </c>
      <c r="M107" s="39">
        <f t="shared" si="48"/>
        <v>6</v>
      </c>
      <c r="N107" s="39">
        <f t="shared" si="48"/>
        <v>2</v>
      </c>
      <c r="P107" s="39">
        <f t="shared" si="48"/>
        <v>4</v>
      </c>
      <c r="Q107" s="39">
        <f t="shared" si="48"/>
        <v>5</v>
      </c>
      <c r="R107" s="39">
        <f t="shared" si="48"/>
        <v>5</v>
      </c>
      <c r="S107" s="23">
        <f t="shared" si="48"/>
        <v>0</v>
      </c>
      <c r="T107" s="39">
        <f t="shared" si="48"/>
        <v>2</v>
      </c>
      <c r="U107" s="39">
        <f t="shared" si="48"/>
        <v>2</v>
      </c>
      <c r="V107" s="39">
        <f t="shared" si="48"/>
        <v>7</v>
      </c>
    </row>
    <row r="108" spans="1:36" ht="24.75" customHeight="1" x14ac:dyDescent="0.3">
      <c r="B108" s="50" t="s">
        <v>74</v>
      </c>
      <c r="C108" s="51"/>
      <c r="D108" s="52"/>
      <c r="E108" s="52"/>
      <c r="F108" s="53"/>
      <c r="G108" s="54"/>
      <c r="H108" s="50" t="s">
        <v>96</v>
      </c>
      <c r="I108" s="54"/>
      <c r="J108" s="53"/>
      <c r="K108" s="53"/>
      <c r="L108" s="50" t="s">
        <v>99</v>
      </c>
      <c r="M108" s="53"/>
      <c r="N108" s="53"/>
      <c r="O108" s="53"/>
      <c r="P108" s="195" t="s">
        <v>71</v>
      </c>
      <c r="Q108" s="195"/>
      <c r="R108" s="195"/>
      <c r="S108" s="195"/>
      <c r="T108" s="53"/>
      <c r="U108" s="53"/>
      <c r="V108" s="55" t="s">
        <v>75</v>
      </c>
      <c r="W108" s="56" t="s">
        <v>102</v>
      </c>
      <c r="X108" s="53"/>
      <c r="Y108" s="53"/>
      <c r="Z108" s="53"/>
      <c r="AA108" s="53"/>
      <c r="AB108" s="53"/>
      <c r="AC108" s="53"/>
      <c r="AD108" s="53"/>
      <c r="AE108" s="57"/>
      <c r="AF108" s="57"/>
    </row>
    <row r="109" spans="1:36" x14ac:dyDescent="0.3">
      <c r="B109" s="50" t="s">
        <v>68</v>
      </c>
      <c r="C109" s="51"/>
      <c r="D109" s="52"/>
      <c r="E109" s="52"/>
      <c r="F109" s="53"/>
      <c r="G109" s="54"/>
      <c r="H109" s="50" t="s">
        <v>69</v>
      </c>
      <c r="I109" s="54"/>
      <c r="J109" s="53"/>
      <c r="K109" s="53"/>
      <c r="L109" s="50" t="s">
        <v>100</v>
      </c>
      <c r="M109" s="53"/>
      <c r="N109" s="53"/>
      <c r="O109" s="53"/>
      <c r="P109" s="195" t="s">
        <v>72</v>
      </c>
      <c r="Q109" s="195"/>
      <c r="R109" s="195"/>
      <c r="S109" s="195"/>
      <c r="T109" s="53"/>
      <c r="U109" s="53"/>
      <c r="V109" s="55" t="s">
        <v>76</v>
      </c>
      <c r="W109" s="56" t="s">
        <v>103</v>
      </c>
      <c r="X109" s="53"/>
      <c r="Y109" s="53"/>
      <c r="Z109" s="53"/>
      <c r="AA109" s="53"/>
      <c r="AB109" s="53"/>
      <c r="AC109" s="53"/>
      <c r="AD109" s="53"/>
      <c r="AE109" s="57"/>
      <c r="AF109" s="57"/>
    </row>
    <row r="110" spans="1:36" ht="19.5" customHeight="1" x14ac:dyDescent="0.3">
      <c r="B110" s="50" t="s">
        <v>70</v>
      </c>
      <c r="C110" s="51"/>
      <c r="D110" s="52"/>
      <c r="E110" s="52"/>
      <c r="F110" s="53"/>
      <c r="G110" s="54"/>
      <c r="H110" s="50" t="s">
        <v>97</v>
      </c>
      <c r="I110" s="54"/>
      <c r="J110" s="53"/>
      <c r="K110" s="53"/>
      <c r="L110" s="50" t="s">
        <v>101</v>
      </c>
      <c r="M110" s="53"/>
      <c r="N110" s="53"/>
      <c r="O110" s="53"/>
      <c r="P110" s="195" t="s">
        <v>73</v>
      </c>
      <c r="Q110" s="195"/>
      <c r="R110" s="195"/>
      <c r="S110" s="195"/>
      <c r="T110" s="53"/>
      <c r="U110" s="53"/>
      <c r="V110" s="55" t="s">
        <v>77</v>
      </c>
      <c r="W110" s="56" t="s">
        <v>104</v>
      </c>
      <c r="X110" s="53"/>
      <c r="Y110" s="53"/>
      <c r="Z110" s="53"/>
      <c r="AA110" s="53"/>
      <c r="AB110" s="53"/>
      <c r="AC110" s="53"/>
      <c r="AD110" s="53"/>
      <c r="AE110" s="57"/>
      <c r="AF110" s="57"/>
    </row>
    <row r="111" spans="1:36" ht="27" customHeight="1" x14ac:dyDescent="0.3">
      <c r="B111" s="50" t="s">
        <v>95</v>
      </c>
      <c r="C111" s="51"/>
      <c r="D111" s="52"/>
      <c r="E111" s="52"/>
      <c r="F111" s="53"/>
      <c r="G111" s="54"/>
      <c r="H111" s="50" t="s">
        <v>98</v>
      </c>
      <c r="I111" s="54"/>
      <c r="J111" s="53"/>
      <c r="K111" s="53"/>
      <c r="L111" s="53"/>
      <c r="M111" s="53"/>
      <c r="N111" s="53"/>
      <c r="O111" s="53"/>
      <c r="P111" s="53"/>
      <c r="Q111" s="53"/>
      <c r="R111" s="53"/>
      <c r="S111" s="53"/>
      <c r="T111" s="53"/>
      <c r="U111" s="53"/>
      <c r="V111" s="55" t="s">
        <v>78</v>
      </c>
      <c r="W111" s="56" t="s">
        <v>105</v>
      </c>
      <c r="X111" s="53"/>
      <c r="Y111" s="53"/>
      <c r="Z111" s="53"/>
      <c r="AA111" s="53"/>
      <c r="AB111" s="53"/>
      <c r="AC111" s="53"/>
      <c r="AD111" s="53"/>
      <c r="AE111" s="57"/>
      <c r="AF111" s="57"/>
    </row>
  </sheetData>
  <autoFilter ref="A4:AG104" xr:uid="{00000000-0009-0000-0000-000000000000}">
    <filterColumn colId="5" showButton="0"/>
    <filterColumn colId="6" showButton="0"/>
    <filterColumn colId="7" showButton="0"/>
    <filterColumn colId="8" showButton="0"/>
    <filterColumn colId="10" showButton="0"/>
    <filterColumn colId="11" showButton="0"/>
    <filterColumn colId="12" showButton="0"/>
    <filterColumn colId="13" showButton="0"/>
    <filterColumn colId="15" showButton="0"/>
    <filterColumn colId="16" showButton="0"/>
    <filterColumn colId="17" showButton="0"/>
    <filterColumn colId="19" showButton="0"/>
    <filterColumn colId="20" showButton="0"/>
    <filterColumn colId="21" showButton="0"/>
    <filterColumn colId="23" showButton="0"/>
    <filterColumn colId="24" showButton="0"/>
    <filterColumn colId="25" showButton="0"/>
    <filterColumn colId="26" showButton="0"/>
    <sortState xmlns:xlrd2="http://schemas.microsoft.com/office/spreadsheetml/2017/richdata2" ref="A9:AG104">
      <sortCondition sortBy="fontColor" ref="B7:B104" dxfId="37"/>
    </sortState>
  </autoFilter>
  <sortState xmlns:xlrd2="http://schemas.microsoft.com/office/spreadsheetml/2017/richdata2" ref="A8:AG41">
    <sortCondition sortBy="fontColor" ref="D8:D94" dxfId="36"/>
  </sortState>
  <dataConsolidate/>
  <mergeCells count="43">
    <mergeCell ref="D4:D6"/>
    <mergeCell ref="K5:K6"/>
    <mergeCell ref="R5:R6"/>
    <mergeCell ref="O5:O6"/>
    <mergeCell ref="K4:O4"/>
    <mergeCell ref="J5:J6"/>
    <mergeCell ref="F5:F6"/>
    <mergeCell ref="G5:G6"/>
    <mergeCell ref="H5:H6"/>
    <mergeCell ref="I5:I6"/>
    <mergeCell ref="Q5:Q6"/>
    <mergeCell ref="N5:N6"/>
    <mergeCell ref="P5:P6"/>
    <mergeCell ref="E4:E6"/>
    <mergeCell ref="A1:AE1"/>
    <mergeCell ref="AC4:AC6"/>
    <mergeCell ref="AE4:AE6"/>
    <mergeCell ref="A4:A6"/>
    <mergeCell ref="B4:B6"/>
    <mergeCell ref="F4:J4"/>
    <mergeCell ref="T4:W4"/>
    <mergeCell ref="S5:S6"/>
    <mergeCell ref="AB5:AB6"/>
    <mergeCell ref="X4:AB4"/>
    <mergeCell ref="P4:S4"/>
    <mergeCell ref="W5:W6"/>
    <mergeCell ref="L5:L6"/>
    <mergeCell ref="C4:C6"/>
    <mergeCell ref="M5:M6"/>
    <mergeCell ref="A2:AG2"/>
    <mergeCell ref="P108:S108"/>
    <mergeCell ref="P109:S109"/>
    <mergeCell ref="T5:T6"/>
    <mergeCell ref="P110:S110"/>
    <mergeCell ref="AG4:AG6"/>
    <mergeCell ref="Y5:Y6"/>
    <mergeCell ref="Z5:Z6"/>
    <mergeCell ref="U5:U6"/>
    <mergeCell ref="V5:V6"/>
    <mergeCell ref="X5:X6"/>
    <mergeCell ref="AD4:AD6"/>
    <mergeCell ref="AF4:AF6"/>
    <mergeCell ref="AA5:AA6"/>
  </mergeCells>
  <conditionalFormatting sqref="AF9 AF47:AF102 AF19:AF44">
    <cfRule type="containsText" dxfId="35" priority="53" operator="containsText" text="3">
      <formula>NOT(ISERROR(SEARCH("3",AF9)))</formula>
    </cfRule>
    <cfRule type="containsText" dxfId="34" priority="54" operator="containsText" text="2">
      <formula>NOT(ISERROR(SEARCH("2",AF9)))</formula>
    </cfRule>
    <cfRule type="containsText" dxfId="33" priority="55" operator="containsText" text="4">
      <formula>NOT(ISERROR(SEARCH("4",AF9)))</formula>
    </cfRule>
  </conditionalFormatting>
  <conditionalFormatting sqref="AF7:AF8">
    <cfRule type="containsText" dxfId="32" priority="50" operator="containsText" text="3">
      <formula>NOT(ISERROR(SEARCH("3",AF7)))</formula>
    </cfRule>
    <cfRule type="containsText" dxfId="31" priority="51" operator="containsText" text="2">
      <formula>NOT(ISERROR(SEARCH("2",AF7)))</formula>
    </cfRule>
    <cfRule type="containsText" dxfId="30" priority="52" operator="containsText" text="4">
      <formula>NOT(ISERROR(SEARCH("4",AF7)))</formula>
    </cfRule>
  </conditionalFormatting>
  <conditionalFormatting sqref="AF45:AF46">
    <cfRule type="containsText" dxfId="29" priority="38" operator="containsText" text="3">
      <formula>NOT(ISERROR(SEARCH("3",AF45)))</formula>
    </cfRule>
    <cfRule type="containsText" dxfId="28" priority="39" operator="containsText" text="2">
      <formula>NOT(ISERROR(SEARCH("2",AF45)))</formula>
    </cfRule>
    <cfRule type="containsText" dxfId="27" priority="40" operator="containsText" text="4">
      <formula>NOT(ISERROR(SEARCH("4",AF45)))</formula>
    </cfRule>
  </conditionalFormatting>
  <conditionalFormatting sqref="AF10">
    <cfRule type="containsText" dxfId="26" priority="34" operator="containsText" text="3">
      <formula>NOT(ISERROR(SEARCH("3",AF10)))</formula>
    </cfRule>
    <cfRule type="containsText" dxfId="25" priority="35" operator="containsText" text="2">
      <formula>NOT(ISERROR(SEARCH("2",AF10)))</formula>
    </cfRule>
    <cfRule type="containsText" dxfId="24" priority="36" operator="containsText" text="4">
      <formula>NOT(ISERROR(SEARCH("4",AF10)))</formula>
    </cfRule>
  </conditionalFormatting>
  <conditionalFormatting sqref="AF11">
    <cfRule type="containsText" dxfId="23" priority="30" operator="containsText" text="3">
      <formula>NOT(ISERROR(SEARCH("3",AF11)))</formula>
    </cfRule>
    <cfRule type="containsText" dxfId="22" priority="31" operator="containsText" text="2">
      <formula>NOT(ISERROR(SEARCH("2",AF11)))</formula>
    </cfRule>
    <cfRule type="containsText" dxfId="21" priority="32" operator="containsText" text="4">
      <formula>NOT(ISERROR(SEARCH("4",AF11)))</formula>
    </cfRule>
  </conditionalFormatting>
  <conditionalFormatting sqref="AF12">
    <cfRule type="containsText" dxfId="20" priority="26" operator="containsText" text="3">
      <formula>NOT(ISERROR(SEARCH("3",AF12)))</formula>
    </cfRule>
    <cfRule type="containsText" dxfId="19" priority="27" operator="containsText" text="2">
      <formula>NOT(ISERROR(SEARCH("2",AF12)))</formula>
    </cfRule>
    <cfRule type="containsText" dxfId="18" priority="28" operator="containsText" text="4">
      <formula>NOT(ISERROR(SEARCH("4",AF12)))</formula>
    </cfRule>
  </conditionalFormatting>
  <conditionalFormatting sqref="AF13">
    <cfRule type="containsText" dxfId="17" priority="22" operator="containsText" text="3">
      <formula>NOT(ISERROR(SEARCH("3",AF13)))</formula>
    </cfRule>
    <cfRule type="containsText" dxfId="16" priority="23" operator="containsText" text="2">
      <formula>NOT(ISERROR(SEARCH("2",AF13)))</formula>
    </cfRule>
    <cfRule type="containsText" dxfId="15" priority="24" operator="containsText" text="4">
      <formula>NOT(ISERROR(SEARCH("4",AF13)))</formula>
    </cfRule>
  </conditionalFormatting>
  <conditionalFormatting sqref="AF14">
    <cfRule type="containsText" dxfId="14" priority="18" operator="containsText" text="3">
      <formula>NOT(ISERROR(SEARCH("3",AF14)))</formula>
    </cfRule>
    <cfRule type="containsText" dxfId="13" priority="19" operator="containsText" text="2">
      <formula>NOT(ISERROR(SEARCH("2",AF14)))</formula>
    </cfRule>
    <cfRule type="containsText" dxfId="12" priority="20" operator="containsText" text="4">
      <formula>NOT(ISERROR(SEARCH("4",AF14)))</formula>
    </cfRule>
  </conditionalFormatting>
  <conditionalFormatting sqref="AF15">
    <cfRule type="containsText" dxfId="11" priority="14" operator="containsText" text="3">
      <formula>NOT(ISERROR(SEARCH("3",AF15)))</formula>
    </cfRule>
    <cfRule type="containsText" dxfId="10" priority="15" operator="containsText" text="2">
      <formula>NOT(ISERROR(SEARCH("2",AF15)))</formula>
    </cfRule>
    <cfRule type="containsText" dxfId="9" priority="16" operator="containsText" text="4">
      <formula>NOT(ISERROR(SEARCH("4",AF15)))</formula>
    </cfRule>
  </conditionalFormatting>
  <conditionalFormatting sqref="AF16">
    <cfRule type="containsText" dxfId="8" priority="10" operator="containsText" text="3">
      <formula>NOT(ISERROR(SEARCH("3",AF16)))</formula>
    </cfRule>
    <cfRule type="containsText" dxfId="7" priority="11" operator="containsText" text="2">
      <formula>NOT(ISERROR(SEARCH("2",AF16)))</formula>
    </cfRule>
    <cfRule type="containsText" dxfId="6" priority="12" operator="containsText" text="4">
      <formula>NOT(ISERROR(SEARCH("4",AF16)))</formula>
    </cfRule>
  </conditionalFormatting>
  <conditionalFormatting sqref="AF17">
    <cfRule type="containsText" dxfId="5" priority="6" operator="containsText" text="3">
      <formula>NOT(ISERROR(SEARCH("3",AF17)))</formula>
    </cfRule>
    <cfRule type="containsText" dxfId="4" priority="7" operator="containsText" text="2">
      <formula>NOT(ISERROR(SEARCH("2",AF17)))</formula>
    </cfRule>
    <cfRule type="containsText" dxfId="3" priority="8" operator="containsText" text="4">
      <formula>NOT(ISERROR(SEARCH("4",AF17)))</formula>
    </cfRule>
  </conditionalFormatting>
  <conditionalFormatting sqref="AF18">
    <cfRule type="containsText" dxfId="2" priority="2" operator="containsText" text="3">
      <formula>NOT(ISERROR(SEARCH("3",AF18)))</formula>
    </cfRule>
    <cfRule type="containsText" dxfId="1" priority="3" operator="containsText" text="2">
      <formula>NOT(ISERROR(SEARCH("2",AF18)))</formula>
    </cfRule>
    <cfRule type="containsText" dxfId="0" priority="4" operator="containsText" text="4">
      <formula>NOT(ISERROR(SEARCH("4",AF18)))</formula>
    </cfRule>
  </conditionalFormatting>
  <dataValidations xWindow="592" yWindow="655" count="13">
    <dataValidation type="list" allowBlank="1" showInputMessage="1" showErrorMessage="1" prompt="Introducir solo datos de la lista desplegable._x000a_" sqref="X9:AA102" xr:uid="{00000000-0002-0000-0000-000000000000}">
      <formula1>$AI$11:$AJ$11</formula1>
    </dataValidation>
    <dataValidation type="list" allowBlank="1" showInputMessage="1" showErrorMessage="1" sqref="H68:I69 F68:G68 F7:I8 K7:N8 P7:R8 T7:V8" xr:uid="{00000000-0002-0000-0000-000001000000}">
      <formula1>$AI$11:$AI$12</formula1>
    </dataValidation>
    <dataValidation type="list" errorStyle="information" allowBlank="1" showInputMessage="1" showErrorMessage="1" error="Solo introducir datos de la lista." sqref="G69" xr:uid="{00000000-0002-0000-0000-000002000000}">
      <formula1>$AI$11:$AI$12</formula1>
    </dataValidation>
    <dataValidation type="list" allowBlank="1" showInputMessage="1" showErrorMessage="1" error="No permite introducir datos que no estan en la lista desplegable. " prompt="Solo introducir los datos de lista despegable." sqref="F69" xr:uid="{00000000-0002-0000-0000-000003000000}">
      <formula1>$AI$11:$AI$12</formula1>
    </dataValidation>
    <dataValidation type="list" allowBlank="1" showInputMessage="1" showErrorMessage="1" error="ERROR. No introduzca otro valores, que no estan en la lista. " prompt="Introducir valores de la lista desplegable" sqref="F57:I67 F9:I39" xr:uid="{00000000-0002-0000-0000-000004000000}">
      <formula1>$AI$11:$AI$12</formula1>
    </dataValidation>
    <dataValidation type="list" allowBlank="1" showInputMessage="1" showErrorMessage="1" error="ERROR. No introduzca otro valores, que no estan en la lista. " prompt="Introducir valores de la lista desplegable." sqref="F40:I56" xr:uid="{00000000-0002-0000-0000-000005000000}">
      <formula1>$AI$11:$AI$12</formula1>
    </dataValidation>
    <dataValidation type="list" allowBlank="1" showInputMessage="1" showErrorMessage="1" prompt="Introducir valores de la lista desplegable" sqref="F70:I102 K9:N102" xr:uid="{00000000-0002-0000-0000-000006000000}">
      <formula1>$AI$11:$AI$12</formula1>
    </dataValidation>
    <dataValidation type="list" allowBlank="1" showInputMessage="1" showErrorMessage="1" prompt="Solo introducir datos de lista desplegable" sqref="P9:R102" xr:uid="{00000000-0002-0000-0000-000007000000}">
      <formula1>$AI$11:$AI$12</formula1>
    </dataValidation>
    <dataValidation type="list" allowBlank="1" showInputMessage="1" showErrorMessage="1" prompt="Introducir datos de la lista desplegable. " sqref="T9:V102" xr:uid="{00000000-0002-0000-0000-000008000000}">
      <formula1>$AI$11:$AI$12</formula1>
    </dataValidation>
    <dataValidation allowBlank="1" showInputMessage="1" showErrorMessage="1" error="No llenar estas celdas" sqref="W9:W102" xr:uid="{00000000-0002-0000-0000-000009000000}"/>
    <dataValidation type="list" allowBlank="1" showInputMessage="1" showErrorMessage="1" prompt="SOLO INTRODUCIR LOS DATOS DE LA LISTA DESPEGABLE_x000a_" sqref="E9:E102" xr:uid="{00000000-0002-0000-0000-00000A000000}">
      <formula1>$AI$10:$AM$10</formula1>
    </dataValidation>
    <dataValidation type="list" allowBlank="1" showInputMessage="1" showErrorMessage="1" sqref="E7:E8" xr:uid="{00000000-0002-0000-0000-00000B000000}">
      <formula1>$AI$10:$AM$10</formula1>
    </dataValidation>
    <dataValidation type="list" allowBlank="1" showInputMessage="1" showErrorMessage="1" sqref="X7:AA8" xr:uid="{00000000-0002-0000-0000-00000C000000}">
      <formula1>$AI$11:$AJ$11</formula1>
    </dataValidation>
  </dataValidations>
  <printOptions horizontalCentered="1" verticalCentered="1"/>
  <pageMargins left="0.23622047244094491" right="0.23622047244094491" top="0.74803149606299213" bottom="0.74803149606299213" header="0.31496062992125984" footer="0.31496062992125984"/>
  <pageSetup paperSize="5" scale="50" fitToWidth="0" fitToHeight="0" orientation="landscape" r:id="rId1"/>
  <colBreaks count="1" manualBreakCount="1">
    <brk id="15" max="101" man="1"/>
  </colBreaks>
  <extLst>
    <ext xmlns:x14="http://schemas.microsoft.com/office/spreadsheetml/2009/9/main" uri="{78C0D931-6437-407d-A8EE-F0AAD7539E65}">
      <x14:conditionalFormattings>
        <x14:conditionalFormatting xmlns:xm="http://schemas.microsoft.com/office/excel/2006/main">
          <x14:cfRule type="iconSet" priority="41" id="{4EC8A044-EF8A-469E-8FE8-0D36DFF5E350}">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AG7:AG9 AG47:AG102 AG19:AG44</xm:sqref>
        </x14:conditionalFormatting>
        <x14:conditionalFormatting xmlns:xm="http://schemas.microsoft.com/office/excel/2006/main">
          <x14:cfRule type="iconSet" priority="37" id="{08D66CB9-BB5A-46B0-88A1-FB159862A021}">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AG45:AG46</xm:sqref>
        </x14:conditionalFormatting>
        <x14:conditionalFormatting xmlns:xm="http://schemas.microsoft.com/office/excel/2006/main">
          <x14:cfRule type="iconSet" priority="33" id="{3B6381F3-CE03-4DA6-AC87-AFB21101D475}">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AG10</xm:sqref>
        </x14:conditionalFormatting>
        <x14:conditionalFormatting xmlns:xm="http://schemas.microsoft.com/office/excel/2006/main">
          <x14:cfRule type="iconSet" priority="29" id="{00DF2329-A345-4BC1-AD88-75BCE41A34FC}">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AG11</xm:sqref>
        </x14:conditionalFormatting>
        <x14:conditionalFormatting xmlns:xm="http://schemas.microsoft.com/office/excel/2006/main">
          <x14:cfRule type="iconSet" priority="25" id="{86001BE8-AD02-41DE-BD37-DA71D3B47C7A}">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AG12</xm:sqref>
        </x14:conditionalFormatting>
        <x14:conditionalFormatting xmlns:xm="http://schemas.microsoft.com/office/excel/2006/main">
          <x14:cfRule type="iconSet" priority="21" id="{BD9B8841-7FC4-4008-A4DE-4961F89B1F08}">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AG13</xm:sqref>
        </x14:conditionalFormatting>
        <x14:conditionalFormatting xmlns:xm="http://schemas.microsoft.com/office/excel/2006/main">
          <x14:cfRule type="iconSet" priority="17" id="{1C627F1F-0A9E-4B20-9CD5-35F2BB6FC0BC}">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AG14</xm:sqref>
        </x14:conditionalFormatting>
        <x14:conditionalFormatting xmlns:xm="http://schemas.microsoft.com/office/excel/2006/main">
          <x14:cfRule type="iconSet" priority="13" id="{9760A13F-E8B5-456C-8071-8C240F01B7E6}">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AG15</xm:sqref>
        </x14:conditionalFormatting>
        <x14:conditionalFormatting xmlns:xm="http://schemas.microsoft.com/office/excel/2006/main">
          <x14:cfRule type="iconSet" priority="9" id="{9E6DBE22-DDED-435A-8DF8-09BA1D863FDD}">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AG16</xm:sqref>
        </x14:conditionalFormatting>
        <x14:conditionalFormatting xmlns:xm="http://schemas.microsoft.com/office/excel/2006/main">
          <x14:cfRule type="iconSet" priority="5" id="{D7DDF54B-5B81-465B-932F-0D17739017DE}">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AG17</xm:sqref>
        </x14:conditionalFormatting>
        <x14:conditionalFormatting xmlns:xm="http://schemas.microsoft.com/office/excel/2006/main">
          <x14:cfRule type="iconSet" priority="1" id="{37633AA7-9D4E-4908-BD09-07F58D17B4AC}">
            <x14:iconSet iconSet="3Triangles" showValue="0" custom="1">
              <x14:cfvo type="percent">
                <xm:f>0</xm:f>
              </x14:cfvo>
              <x14:cfvo type="num">
                <xm:f>0</xm:f>
              </x14:cfvo>
              <x14:cfvo type="num" gte="0">
                <xm:f>0</xm:f>
              </x14:cfvo>
              <x14:cfIcon iconSet="3Arrows" iconId="0"/>
              <x14:cfIcon iconSet="3Triangles" iconId="1"/>
              <x14:cfIcon iconSet="3Arrows" iconId="2"/>
            </x14:iconSet>
          </x14:cfRule>
          <xm:sqref>AG18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3:AB195"/>
  <sheetViews>
    <sheetView topLeftCell="A20" workbookViewId="0">
      <selection activeCell="C25" sqref="C25"/>
    </sheetView>
  </sheetViews>
  <sheetFormatPr baseColWidth="10" defaultRowHeight="15" x14ac:dyDescent="0.25"/>
  <cols>
    <col min="2" max="2" width="11.42578125" style="2"/>
    <col min="3" max="3" width="11.42578125" style="1"/>
    <col min="4" max="4" width="36.7109375" style="1" customWidth="1"/>
    <col min="5" max="6" width="21.5703125" style="1" customWidth="1"/>
    <col min="7" max="7" width="20" style="1" customWidth="1"/>
  </cols>
  <sheetData>
    <row r="3" spans="2:7" ht="15.75" thickBot="1" x14ac:dyDescent="0.3"/>
    <row r="4" spans="2:7" x14ac:dyDescent="0.25">
      <c r="B4" s="231" t="s">
        <v>29</v>
      </c>
      <c r="C4" s="232"/>
      <c r="D4" s="232"/>
      <c r="E4" s="232"/>
      <c r="F4" s="232"/>
      <c r="G4" s="233"/>
    </row>
    <row r="5" spans="2:7" ht="15.75" thickBot="1" x14ac:dyDescent="0.3">
      <c r="B5" s="234"/>
      <c r="C5" s="235"/>
      <c r="D5" s="235"/>
      <c r="E5" s="235"/>
      <c r="F5" s="235"/>
      <c r="G5" s="236"/>
    </row>
    <row r="6" spans="2:7" ht="15.75" thickBot="1" x14ac:dyDescent="0.3">
      <c r="B6" s="246" t="s">
        <v>62</v>
      </c>
      <c r="C6" s="4"/>
      <c r="D6" s="237" t="s">
        <v>30</v>
      </c>
      <c r="E6" s="238"/>
      <c r="F6" s="238"/>
      <c r="G6" s="239"/>
    </row>
    <row r="7" spans="2:7" ht="15.75" thickBot="1" x14ac:dyDescent="0.3">
      <c r="B7" s="247"/>
      <c r="C7" s="3" t="s">
        <v>31</v>
      </c>
      <c r="D7" s="3">
        <v>4</v>
      </c>
      <c r="E7" s="3">
        <v>3</v>
      </c>
      <c r="F7" s="3">
        <v>2</v>
      </c>
      <c r="G7" s="3">
        <v>1</v>
      </c>
    </row>
    <row r="8" spans="2:7" ht="30" customHeight="1" x14ac:dyDescent="0.25">
      <c r="B8" s="240">
        <v>1</v>
      </c>
      <c r="C8" s="9" t="s">
        <v>32</v>
      </c>
      <c r="D8" s="10" t="s">
        <v>34</v>
      </c>
      <c r="E8" s="243" t="s">
        <v>38</v>
      </c>
      <c r="F8" s="243" t="s">
        <v>39</v>
      </c>
      <c r="G8" s="243" t="s">
        <v>40</v>
      </c>
    </row>
    <row r="9" spans="2:7" ht="120" x14ac:dyDescent="0.25">
      <c r="B9" s="241"/>
      <c r="C9" s="9" t="s">
        <v>33</v>
      </c>
      <c r="D9" s="10" t="s">
        <v>35</v>
      </c>
      <c r="E9" s="244"/>
      <c r="F9" s="244"/>
      <c r="G9" s="244"/>
    </row>
    <row r="10" spans="2:7" ht="30" x14ac:dyDescent="0.25">
      <c r="B10" s="241"/>
      <c r="C10" s="9"/>
      <c r="D10" s="10" t="s">
        <v>36</v>
      </c>
      <c r="E10" s="244"/>
      <c r="F10" s="244"/>
      <c r="G10" s="244"/>
    </row>
    <row r="11" spans="2:7" ht="15.75" thickBot="1" x14ac:dyDescent="0.3">
      <c r="B11" s="242"/>
      <c r="C11" s="11"/>
      <c r="D11" s="12" t="s">
        <v>37</v>
      </c>
      <c r="E11" s="245"/>
      <c r="F11" s="245"/>
      <c r="G11" s="245"/>
    </row>
    <row r="12" spans="2:7" ht="135" x14ac:dyDescent="0.25">
      <c r="B12" s="222">
        <v>2</v>
      </c>
      <c r="C12" s="13" t="s">
        <v>41</v>
      </c>
      <c r="D12" s="14" t="s">
        <v>63</v>
      </c>
      <c r="E12" s="222" t="s">
        <v>43</v>
      </c>
      <c r="F12" s="222" t="s">
        <v>39</v>
      </c>
      <c r="G12" s="222" t="s">
        <v>40</v>
      </c>
    </row>
    <row r="13" spans="2:7" ht="30" x14ac:dyDescent="0.25">
      <c r="B13" s="223"/>
      <c r="C13" s="13"/>
      <c r="D13" s="14" t="s">
        <v>64</v>
      </c>
      <c r="E13" s="223"/>
      <c r="F13" s="223"/>
      <c r="G13" s="223"/>
    </row>
    <row r="14" spans="2:7" ht="75" x14ac:dyDescent="0.25">
      <c r="B14" s="223"/>
      <c r="C14" s="13" t="s">
        <v>42</v>
      </c>
      <c r="D14" s="14" t="s">
        <v>65</v>
      </c>
      <c r="E14" s="223"/>
      <c r="F14" s="223"/>
      <c r="G14" s="223"/>
    </row>
    <row r="15" spans="2:7" ht="15.75" thickBot="1" x14ac:dyDescent="0.3">
      <c r="B15" s="224"/>
      <c r="C15" s="15"/>
      <c r="D15" s="16" t="s">
        <v>66</v>
      </c>
      <c r="E15" s="224"/>
      <c r="F15" s="224"/>
      <c r="G15" s="224"/>
    </row>
    <row r="16" spans="2:7" ht="30" x14ac:dyDescent="0.25">
      <c r="B16" s="225">
        <v>3</v>
      </c>
      <c r="C16" s="5" t="s">
        <v>44</v>
      </c>
      <c r="D16" s="6" t="s">
        <v>46</v>
      </c>
      <c r="E16" s="228" t="s">
        <v>39</v>
      </c>
      <c r="F16" s="228" t="s">
        <v>49</v>
      </c>
      <c r="G16" s="228" t="s">
        <v>50</v>
      </c>
    </row>
    <row r="17" spans="2:9" ht="135" x14ac:dyDescent="0.25">
      <c r="B17" s="226"/>
      <c r="C17" s="5" t="s">
        <v>45</v>
      </c>
      <c r="D17" s="6" t="s">
        <v>47</v>
      </c>
      <c r="E17" s="229"/>
      <c r="F17" s="229"/>
      <c r="G17" s="229"/>
    </row>
    <row r="18" spans="2:9" ht="30.75" thickBot="1" x14ac:dyDescent="0.3">
      <c r="B18" s="227"/>
      <c r="C18" s="7"/>
      <c r="D18" s="8" t="s">
        <v>48</v>
      </c>
      <c r="E18" s="230"/>
      <c r="F18" s="230"/>
      <c r="G18" s="230"/>
    </row>
    <row r="19" spans="2:9" ht="90" x14ac:dyDescent="0.25">
      <c r="B19" s="212">
        <v>4</v>
      </c>
      <c r="C19" s="19" t="s">
        <v>51</v>
      </c>
      <c r="D19" s="17" t="s">
        <v>52</v>
      </c>
      <c r="E19" s="215" t="s">
        <v>55</v>
      </c>
      <c r="F19" s="215" t="s">
        <v>56</v>
      </c>
      <c r="G19" s="215" t="s">
        <v>50</v>
      </c>
    </row>
    <row r="20" spans="2:9" ht="30" x14ac:dyDescent="0.25">
      <c r="B20" s="213"/>
      <c r="C20" s="19"/>
      <c r="D20" s="17" t="s">
        <v>53</v>
      </c>
      <c r="E20" s="216"/>
      <c r="F20" s="216"/>
      <c r="G20" s="216"/>
    </row>
    <row r="21" spans="2:9" ht="120" x14ac:dyDescent="0.25">
      <c r="B21" s="213"/>
      <c r="C21" s="19" t="s">
        <v>33</v>
      </c>
      <c r="D21" s="17" t="s">
        <v>54</v>
      </c>
      <c r="E21" s="216"/>
      <c r="F21" s="216"/>
      <c r="G21" s="216"/>
    </row>
    <row r="22" spans="2:9" ht="15.75" thickBot="1" x14ac:dyDescent="0.3">
      <c r="B22" s="214"/>
      <c r="C22" s="20"/>
      <c r="D22" s="18"/>
      <c r="E22" s="217"/>
      <c r="F22" s="217"/>
      <c r="G22" s="217"/>
    </row>
    <row r="23" spans="2:9" x14ac:dyDescent="0.25">
      <c r="B23" s="218">
        <v>5</v>
      </c>
      <c r="C23" s="220" t="s">
        <v>57</v>
      </c>
      <c r="D23" s="220" t="s">
        <v>58</v>
      </c>
      <c r="E23" s="220" t="s">
        <v>59</v>
      </c>
      <c r="F23" s="220" t="s">
        <v>60</v>
      </c>
      <c r="G23" s="220" t="s">
        <v>61</v>
      </c>
    </row>
    <row r="24" spans="2:9" ht="69" customHeight="1" thickBot="1" x14ac:dyDescent="0.3">
      <c r="B24" s="219"/>
      <c r="C24" s="221"/>
      <c r="D24" s="221"/>
      <c r="E24" s="221"/>
      <c r="F24" s="221"/>
      <c r="G24" s="221"/>
    </row>
    <row r="32" spans="2:9" x14ac:dyDescent="0.25">
      <c r="C32" s="25"/>
      <c r="D32" s="25"/>
      <c r="E32" s="25"/>
      <c r="G32" s="25" t="s">
        <v>28</v>
      </c>
      <c r="H32" s="25" t="s">
        <v>28</v>
      </c>
      <c r="I32" s="25" t="s">
        <v>28</v>
      </c>
    </row>
    <row r="33" spans="3:9" x14ac:dyDescent="0.25">
      <c r="C33" s="25"/>
      <c r="D33" s="25"/>
      <c r="E33" s="25"/>
      <c r="G33" s="25" t="s">
        <v>28</v>
      </c>
      <c r="H33" s="25" t="s">
        <v>28</v>
      </c>
      <c r="I33" s="25" t="s">
        <v>28</v>
      </c>
    </row>
    <row r="34" spans="3:9" x14ac:dyDescent="0.25">
      <c r="C34" s="25"/>
      <c r="D34" s="25"/>
      <c r="E34" s="25"/>
      <c r="G34" s="25" t="s">
        <v>28</v>
      </c>
      <c r="H34" s="25" t="s">
        <v>28</v>
      </c>
      <c r="I34" s="25" t="s">
        <v>28</v>
      </c>
    </row>
    <row r="35" spans="3:9" x14ac:dyDescent="0.25">
      <c r="C35" s="25"/>
      <c r="D35" s="25"/>
      <c r="E35" s="25"/>
      <c r="G35" s="25" t="s">
        <v>28</v>
      </c>
      <c r="H35" s="25" t="s">
        <v>27</v>
      </c>
      <c r="I35" s="25" t="s">
        <v>28</v>
      </c>
    </row>
    <row r="36" spans="3:9" x14ac:dyDescent="0.25">
      <c r="C36" s="25"/>
      <c r="D36" s="25"/>
      <c r="E36" s="25"/>
      <c r="G36" s="25" t="s">
        <v>28</v>
      </c>
      <c r="H36" s="25" t="s">
        <v>28</v>
      </c>
      <c r="I36" s="25" t="s">
        <v>28</v>
      </c>
    </row>
    <row r="37" spans="3:9" x14ac:dyDescent="0.25">
      <c r="C37" s="25"/>
      <c r="D37" s="25"/>
      <c r="E37" s="25"/>
      <c r="G37" s="25" t="s">
        <v>28</v>
      </c>
      <c r="H37" s="25" t="s">
        <v>27</v>
      </c>
      <c r="I37" s="25" t="s">
        <v>28</v>
      </c>
    </row>
    <row r="38" spans="3:9" x14ac:dyDescent="0.25">
      <c r="C38" s="25"/>
      <c r="D38" s="25"/>
      <c r="E38" s="25"/>
      <c r="G38" s="25" t="s">
        <v>28</v>
      </c>
      <c r="H38" s="25" t="s">
        <v>28</v>
      </c>
      <c r="I38" s="25" t="s">
        <v>28</v>
      </c>
    </row>
    <row r="39" spans="3:9" x14ac:dyDescent="0.25">
      <c r="C39" s="25"/>
      <c r="D39" s="25"/>
      <c r="E39" s="25"/>
      <c r="G39" s="25" t="s">
        <v>28</v>
      </c>
      <c r="H39" s="25" t="s">
        <v>28</v>
      </c>
      <c r="I39" s="25" t="s">
        <v>28</v>
      </c>
    </row>
    <row r="40" spans="3:9" x14ac:dyDescent="0.25">
      <c r="C40" s="25"/>
      <c r="D40" s="25"/>
      <c r="E40" s="25"/>
      <c r="G40" s="25" t="s">
        <v>28</v>
      </c>
      <c r="H40" s="25" t="s">
        <v>28</v>
      </c>
      <c r="I40" s="25" t="s">
        <v>28</v>
      </c>
    </row>
    <row r="41" spans="3:9" x14ac:dyDescent="0.25">
      <c r="C41" s="25"/>
      <c r="D41" s="25"/>
      <c r="E41" s="25"/>
      <c r="G41" s="25" t="s">
        <v>28</v>
      </c>
      <c r="H41" s="25" t="s">
        <v>28</v>
      </c>
      <c r="I41" s="25" t="s">
        <v>28</v>
      </c>
    </row>
    <row r="42" spans="3:9" x14ac:dyDescent="0.25">
      <c r="C42" s="25"/>
      <c r="D42" s="25"/>
      <c r="E42" s="25"/>
      <c r="G42" s="25" t="s">
        <v>28</v>
      </c>
      <c r="H42" s="25" t="s">
        <v>28</v>
      </c>
      <c r="I42" s="25" t="s">
        <v>28</v>
      </c>
    </row>
    <row r="43" spans="3:9" x14ac:dyDescent="0.25">
      <c r="C43" s="25"/>
      <c r="D43" s="25"/>
      <c r="E43" s="25"/>
      <c r="G43" s="25" t="s">
        <v>28</v>
      </c>
      <c r="H43" s="25" t="s">
        <v>28</v>
      </c>
      <c r="I43" s="25" t="s">
        <v>28</v>
      </c>
    </row>
    <row r="44" spans="3:9" x14ac:dyDescent="0.25">
      <c r="C44" s="25"/>
      <c r="D44" s="25"/>
      <c r="E44" s="25"/>
      <c r="G44" s="25" t="s">
        <v>28</v>
      </c>
      <c r="H44" s="25" t="s">
        <v>28</v>
      </c>
      <c r="I44" s="25" t="s">
        <v>28</v>
      </c>
    </row>
    <row r="45" spans="3:9" x14ac:dyDescent="0.25">
      <c r="C45" s="25"/>
      <c r="D45" s="25"/>
      <c r="E45" s="25"/>
      <c r="G45" s="25" t="s">
        <v>28</v>
      </c>
      <c r="H45" s="25" t="s">
        <v>28</v>
      </c>
      <c r="I45" s="25" t="s">
        <v>28</v>
      </c>
    </row>
    <row r="46" spans="3:9" x14ac:dyDescent="0.25">
      <c r="C46" s="25"/>
      <c r="D46" s="25"/>
      <c r="E46" s="25"/>
      <c r="G46" s="25" t="s">
        <v>28</v>
      </c>
      <c r="H46" s="25" t="s">
        <v>28</v>
      </c>
      <c r="I46" s="25" t="s">
        <v>28</v>
      </c>
    </row>
    <row r="47" spans="3:9" x14ac:dyDescent="0.25">
      <c r="C47" s="25"/>
      <c r="D47" s="25"/>
      <c r="E47" s="25"/>
      <c r="G47" s="25" t="s">
        <v>28</v>
      </c>
      <c r="H47" s="25" t="s">
        <v>28</v>
      </c>
      <c r="I47" s="25" t="s">
        <v>28</v>
      </c>
    </row>
    <row r="48" spans="3:9" x14ac:dyDescent="0.25">
      <c r="C48" s="25"/>
      <c r="D48" s="25"/>
      <c r="E48" s="25"/>
      <c r="G48" s="25" t="s">
        <v>28</v>
      </c>
      <c r="H48" s="25" t="s">
        <v>28</v>
      </c>
      <c r="I48" s="25" t="s">
        <v>28</v>
      </c>
    </row>
    <row r="49" spans="3:9" x14ac:dyDescent="0.25">
      <c r="C49" s="25"/>
      <c r="D49" s="25"/>
      <c r="E49" s="25"/>
      <c r="G49" s="25" t="s">
        <v>28</v>
      </c>
      <c r="H49" s="25" t="s">
        <v>28</v>
      </c>
      <c r="I49" s="25" t="s">
        <v>28</v>
      </c>
    </row>
    <row r="50" spans="3:9" x14ac:dyDescent="0.25">
      <c r="C50" s="25"/>
      <c r="D50" s="25"/>
      <c r="E50" s="25"/>
      <c r="G50" s="25" t="s">
        <v>28</v>
      </c>
      <c r="H50" s="25" t="s">
        <v>28</v>
      </c>
      <c r="I50" s="25" t="s">
        <v>28</v>
      </c>
    </row>
    <row r="51" spans="3:9" x14ac:dyDescent="0.25">
      <c r="C51" s="25"/>
      <c r="D51" s="25"/>
      <c r="E51" s="25"/>
      <c r="G51" s="25" t="s">
        <v>28</v>
      </c>
      <c r="H51" s="25" t="s">
        <v>28</v>
      </c>
      <c r="I51" s="25" t="s">
        <v>28</v>
      </c>
    </row>
    <row r="52" spans="3:9" x14ac:dyDescent="0.25">
      <c r="C52" s="25"/>
      <c r="D52" s="25"/>
      <c r="E52" s="25"/>
      <c r="G52" s="25" t="s">
        <v>28</v>
      </c>
      <c r="H52" s="25" t="s">
        <v>28</v>
      </c>
      <c r="I52" s="25" t="s">
        <v>28</v>
      </c>
    </row>
    <row r="53" spans="3:9" ht="15.75" thickBot="1" x14ac:dyDescent="0.3">
      <c r="C53" s="25"/>
      <c r="D53" s="25"/>
      <c r="E53" s="25"/>
      <c r="G53" s="26" t="s">
        <v>28</v>
      </c>
      <c r="H53" s="26" t="s">
        <v>28</v>
      </c>
      <c r="I53" s="26" t="s">
        <v>28</v>
      </c>
    </row>
    <row r="54" spans="3:9" x14ac:dyDescent="0.25">
      <c r="C54" s="25"/>
      <c r="D54" s="25"/>
      <c r="E54" s="25"/>
      <c r="G54" s="1">
        <f>+COUNTIF(G32:G53,"NO")</f>
        <v>22</v>
      </c>
      <c r="H54" s="1">
        <f>+COUNTIF(H32:H53,"NO")</f>
        <v>20</v>
      </c>
      <c r="I54" s="1">
        <f>+COUNTIF(I32:I53,"NO")</f>
        <v>22</v>
      </c>
    </row>
    <row r="55" spans="3:9" x14ac:dyDescent="0.25">
      <c r="C55" s="25"/>
      <c r="D55" s="25"/>
      <c r="E55" s="25"/>
    </row>
    <row r="56" spans="3:9" x14ac:dyDescent="0.25">
      <c r="C56" s="25"/>
      <c r="D56" s="25"/>
      <c r="E56" s="25"/>
    </row>
    <row r="57" spans="3:9" x14ac:dyDescent="0.25">
      <c r="C57" s="25"/>
      <c r="D57" s="25"/>
      <c r="E57" s="25"/>
    </row>
    <row r="58" spans="3:9" x14ac:dyDescent="0.25">
      <c r="C58" s="25"/>
      <c r="D58" s="25"/>
      <c r="E58" s="25"/>
    </row>
    <row r="59" spans="3:9" x14ac:dyDescent="0.25">
      <c r="C59" s="25"/>
      <c r="D59" s="25"/>
      <c r="E59" s="25"/>
    </row>
    <row r="60" spans="3:9" x14ac:dyDescent="0.25">
      <c r="C60" s="25"/>
      <c r="D60" s="25"/>
      <c r="E60" s="25"/>
    </row>
    <row r="61" spans="3:9" x14ac:dyDescent="0.25">
      <c r="C61" s="25"/>
      <c r="D61" s="25"/>
      <c r="E61" s="25"/>
    </row>
    <row r="62" spans="3:9" x14ac:dyDescent="0.25">
      <c r="C62" s="25"/>
      <c r="D62" s="25"/>
      <c r="E62" s="25"/>
    </row>
    <row r="63" spans="3:9" x14ac:dyDescent="0.25">
      <c r="C63" s="25"/>
      <c r="D63" s="25"/>
      <c r="E63" s="25"/>
    </row>
    <row r="64" spans="3:9" x14ac:dyDescent="0.25">
      <c r="C64" s="25"/>
      <c r="D64" s="25"/>
      <c r="E64" s="25"/>
    </row>
    <row r="65" spans="3:5" x14ac:dyDescent="0.25">
      <c r="C65" s="25"/>
      <c r="D65" s="25"/>
      <c r="E65" s="25"/>
    </row>
    <row r="66" spans="3:5" x14ac:dyDescent="0.25">
      <c r="C66" s="25"/>
      <c r="D66" s="25"/>
      <c r="E66" s="25"/>
    </row>
    <row r="67" spans="3:5" x14ac:dyDescent="0.25">
      <c r="C67" s="25"/>
      <c r="D67" s="25"/>
      <c r="E67" s="25"/>
    </row>
    <row r="68" spans="3:5" x14ac:dyDescent="0.25">
      <c r="C68" s="25"/>
      <c r="D68" s="25"/>
      <c r="E68" s="25"/>
    </row>
    <row r="69" spans="3:5" x14ac:dyDescent="0.25">
      <c r="C69" s="25"/>
      <c r="D69" s="25"/>
      <c r="E69" s="25"/>
    </row>
    <row r="70" spans="3:5" x14ac:dyDescent="0.25">
      <c r="C70" s="25"/>
      <c r="D70" s="25"/>
      <c r="E70" s="25"/>
    </row>
    <row r="71" spans="3:5" x14ac:dyDescent="0.25">
      <c r="C71" s="25"/>
      <c r="D71" s="25"/>
      <c r="E71" s="25"/>
    </row>
    <row r="72" spans="3:5" x14ac:dyDescent="0.25">
      <c r="C72" s="25"/>
      <c r="D72" s="25"/>
      <c r="E72" s="25"/>
    </row>
    <row r="73" spans="3:5" x14ac:dyDescent="0.25">
      <c r="C73" s="25"/>
      <c r="D73" s="25"/>
      <c r="E73" s="25"/>
    </row>
    <row r="74" spans="3:5" x14ac:dyDescent="0.25">
      <c r="C74" s="25"/>
      <c r="D74" s="25"/>
      <c r="E74" s="25"/>
    </row>
    <row r="75" spans="3:5" x14ac:dyDescent="0.25">
      <c r="C75" s="25"/>
      <c r="D75" s="25"/>
      <c r="E75" s="25"/>
    </row>
    <row r="76" spans="3:5" x14ac:dyDescent="0.25">
      <c r="C76" s="25"/>
      <c r="D76" s="25"/>
      <c r="E76" s="25"/>
    </row>
    <row r="77" spans="3:5" x14ac:dyDescent="0.25">
      <c r="C77" s="25"/>
      <c r="D77" s="25"/>
      <c r="E77" s="25"/>
    </row>
    <row r="78" spans="3:5" x14ac:dyDescent="0.25">
      <c r="C78" s="25"/>
      <c r="D78" s="25"/>
      <c r="E78" s="25"/>
    </row>
    <row r="79" spans="3:5" x14ac:dyDescent="0.25">
      <c r="C79" s="1">
        <f>+COUNTIF(C32:C78,"NO")</f>
        <v>0</v>
      </c>
    </row>
    <row r="82" spans="3:6" x14ac:dyDescent="0.25">
      <c r="C82" s="27" t="s">
        <v>28</v>
      </c>
      <c r="D82" s="27" t="s">
        <v>27</v>
      </c>
      <c r="E82" s="27" t="s">
        <v>28</v>
      </c>
      <c r="F82" s="27" t="s">
        <v>28</v>
      </c>
    </row>
    <row r="83" spans="3:6" x14ac:dyDescent="0.25">
      <c r="C83" s="27" t="s">
        <v>27</v>
      </c>
      <c r="D83" s="27" t="s">
        <v>27</v>
      </c>
      <c r="E83" s="27" t="s">
        <v>28</v>
      </c>
      <c r="F83" s="27" t="s">
        <v>28</v>
      </c>
    </row>
    <row r="84" spans="3:6" x14ac:dyDescent="0.25">
      <c r="C84" s="27" t="s">
        <v>28</v>
      </c>
      <c r="D84" s="27" t="s">
        <v>27</v>
      </c>
      <c r="E84" s="27" t="s">
        <v>28</v>
      </c>
      <c r="F84" s="27" t="s">
        <v>27</v>
      </c>
    </row>
    <row r="85" spans="3:6" x14ac:dyDescent="0.25">
      <c r="C85" s="27" t="s">
        <v>27</v>
      </c>
      <c r="D85" s="27" t="s">
        <v>27</v>
      </c>
      <c r="E85" s="27" t="s">
        <v>27</v>
      </c>
      <c r="F85" s="27" t="s">
        <v>27</v>
      </c>
    </row>
    <row r="86" spans="3:6" x14ac:dyDescent="0.25">
      <c r="C86" s="27" t="s">
        <v>28</v>
      </c>
      <c r="D86" s="27" t="s">
        <v>27</v>
      </c>
      <c r="E86" s="27" t="s">
        <v>28</v>
      </c>
      <c r="F86" s="27" t="s">
        <v>27</v>
      </c>
    </row>
    <row r="87" spans="3:6" x14ac:dyDescent="0.25">
      <c r="C87" s="27" t="s">
        <v>28</v>
      </c>
      <c r="D87" s="27" t="s">
        <v>27</v>
      </c>
      <c r="E87" s="27" t="s">
        <v>28</v>
      </c>
      <c r="F87" s="27" t="s">
        <v>27</v>
      </c>
    </row>
    <row r="88" spans="3:6" x14ac:dyDescent="0.25">
      <c r="C88" s="27" t="s">
        <v>27</v>
      </c>
      <c r="D88" s="27" t="s">
        <v>27</v>
      </c>
      <c r="E88" s="27" t="s">
        <v>28</v>
      </c>
      <c r="F88" s="27" t="s">
        <v>27</v>
      </c>
    </row>
    <row r="89" spans="3:6" x14ac:dyDescent="0.25">
      <c r="C89" s="27" t="s">
        <v>28</v>
      </c>
      <c r="D89" s="27" t="s">
        <v>27</v>
      </c>
      <c r="E89" s="27" t="s">
        <v>27</v>
      </c>
      <c r="F89" s="27" t="s">
        <v>27</v>
      </c>
    </row>
    <row r="90" spans="3:6" x14ac:dyDescent="0.25">
      <c r="C90" s="27" t="s">
        <v>27</v>
      </c>
      <c r="D90" s="27" t="s">
        <v>27</v>
      </c>
      <c r="E90" s="27" t="s">
        <v>28</v>
      </c>
      <c r="F90" s="27" t="s">
        <v>27</v>
      </c>
    </row>
    <row r="91" spans="3:6" x14ac:dyDescent="0.25">
      <c r="C91" s="27" t="s">
        <v>28</v>
      </c>
      <c r="D91" s="27" t="s">
        <v>27</v>
      </c>
      <c r="E91" s="27" t="s">
        <v>28</v>
      </c>
      <c r="F91" s="27" t="s">
        <v>27</v>
      </c>
    </row>
    <row r="92" spans="3:6" x14ac:dyDescent="0.25">
      <c r="C92" s="27" t="s">
        <v>28</v>
      </c>
      <c r="D92" s="27" t="s">
        <v>27</v>
      </c>
      <c r="E92" s="27" t="s">
        <v>28</v>
      </c>
      <c r="F92" s="27" t="s">
        <v>27</v>
      </c>
    </row>
    <row r="93" spans="3:6" x14ac:dyDescent="0.25">
      <c r="C93" s="27" t="s">
        <v>27</v>
      </c>
      <c r="D93" s="27" t="s">
        <v>27</v>
      </c>
      <c r="E93" s="27" t="s">
        <v>28</v>
      </c>
      <c r="F93" s="27" t="s">
        <v>27</v>
      </c>
    </row>
    <row r="94" spans="3:6" x14ac:dyDescent="0.25">
      <c r="C94" s="27" t="s">
        <v>27</v>
      </c>
      <c r="D94" s="27" t="s">
        <v>27</v>
      </c>
      <c r="E94" s="27" t="s">
        <v>28</v>
      </c>
      <c r="F94" s="27" t="s">
        <v>27</v>
      </c>
    </row>
    <row r="95" spans="3:6" x14ac:dyDescent="0.25">
      <c r="C95" s="27" t="s">
        <v>27</v>
      </c>
      <c r="D95" s="27" t="s">
        <v>27</v>
      </c>
      <c r="E95" s="27" t="s">
        <v>28</v>
      </c>
      <c r="F95" s="27" t="s">
        <v>27</v>
      </c>
    </row>
    <row r="96" spans="3:6" x14ac:dyDescent="0.25">
      <c r="C96" s="27" t="s">
        <v>27</v>
      </c>
      <c r="D96" s="27" t="s">
        <v>27</v>
      </c>
      <c r="E96" s="27" t="s">
        <v>28</v>
      </c>
      <c r="F96" s="27" t="s">
        <v>27</v>
      </c>
    </row>
    <row r="97" spans="3:24" x14ac:dyDescent="0.25">
      <c r="C97" s="27" t="s">
        <v>27</v>
      </c>
      <c r="D97" s="27" t="s">
        <v>27</v>
      </c>
      <c r="E97" s="27" t="s">
        <v>28</v>
      </c>
      <c r="F97" s="27" t="s">
        <v>27</v>
      </c>
    </row>
    <row r="98" spans="3:24" x14ac:dyDescent="0.25">
      <c r="C98" s="27" t="s">
        <v>27</v>
      </c>
      <c r="D98" s="27" t="s">
        <v>27</v>
      </c>
      <c r="E98" s="27" t="s">
        <v>28</v>
      </c>
      <c r="F98" s="27" t="s">
        <v>27</v>
      </c>
    </row>
    <row r="99" spans="3:24" x14ac:dyDescent="0.25">
      <c r="C99" s="27" t="s">
        <v>28</v>
      </c>
      <c r="D99" s="27" t="s">
        <v>27</v>
      </c>
      <c r="E99" s="27" t="s">
        <v>28</v>
      </c>
      <c r="F99" s="27" t="s">
        <v>27</v>
      </c>
    </row>
    <row r="100" spans="3:24" x14ac:dyDescent="0.25">
      <c r="C100" s="27" t="s">
        <v>27</v>
      </c>
      <c r="D100" s="27" t="s">
        <v>27</v>
      </c>
      <c r="E100" s="27" t="s">
        <v>28</v>
      </c>
      <c r="F100" s="27" t="s">
        <v>27</v>
      </c>
    </row>
    <row r="101" spans="3:24" x14ac:dyDescent="0.25">
      <c r="C101" s="1">
        <f>+COUNTIF(C82:C100,"SI")</f>
        <v>11</v>
      </c>
      <c r="D101" s="1">
        <f t="shared" ref="D101:F101" si="0">+COUNTIF(D82:D100,"SI")</f>
        <v>19</v>
      </c>
      <c r="E101" s="1">
        <f t="shared" si="0"/>
        <v>2</v>
      </c>
      <c r="F101" s="1">
        <f t="shared" si="0"/>
        <v>17</v>
      </c>
    </row>
    <row r="103" spans="3:24" x14ac:dyDescent="0.25">
      <c r="C103" s="27" t="s">
        <v>28</v>
      </c>
      <c r="D103" s="27" t="s">
        <v>27</v>
      </c>
      <c r="E103" s="27" t="s">
        <v>28</v>
      </c>
      <c r="F103" s="27" t="s">
        <v>27</v>
      </c>
      <c r="H103" s="25" t="s">
        <v>27</v>
      </c>
      <c r="I103" s="25" t="s">
        <v>28</v>
      </c>
      <c r="J103" s="25" t="s">
        <v>28</v>
      </c>
      <c r="K103" s="25" t="s">
        <v>28</v>
      </c>
      <c r="M103" s="25" t="s">
        <v>28</v>
      </c>
      <c r="N103" s="25" t="s">
        <v>28</v>
      </c>
      <c r="O103" s="25" t="s">
        <v>28</v>
      </c>
      <c r="Q103" s="25" t="s">
        <v>28</v>
      </c>
      <c r="R103" s="25" t="s">
        <v>27</v>
      </c>
      <c r="S103" s="25" t="s">
        <v>27</v>
      </c>
      <c r="U103" s="25" t="s">
        <v>79</v>
      </c>
      <c r="V103" s="25" t="s">
        <v>79</v>
      </c>
      <c r="W103" s="25" t="s">
        <v>27</v>
      </c>
      <c r="X103" s="25" t="s">
        <v>79</v>
      </c>
    </row>
    <row r="104" spans="3:24" x14ac:dyDescent="0.25">
      <c r="C104" s="27" t="s">
        <v>28</v>
      </c>
      <c r="D104" s="27" t="s">
        <v>27</v>
      </c>
      <c r="E104" s="27" t="s">
        <v>27</v>
      </c>
      <c r="F104" s="27" t="s">
        <v>28</v>
      </c>
      <c r="H104" s="25" t="s">
        <v>27</v>
      </c>
      <c r="I104" s="25" t="s">
        <v>28</v>
      </c>
      <c r="J104" s="25" t="s">
        <v>28</v>
      </c>
      <c r="K104" s="25" t="s">
        <v>28</v>
      </c>
      <c r="M104" s="25" t="s">
        <v>28</v>
      </c>
      <c r="N104" s="25" t="s">
        <v>27</v>
      </c>
      <c r="O104" s="25" t="s">
        <v>28</v>
      </c>
      <c r="Q104" s="25" t="s">
        <v>28</v>
      </c>
      <c r="R104" s="25" t="s">
        <v>27</v>
      </c>
      <c r="S104" s="25" t="s">
        <v>27</v>
      </c>
      <c r="U104" s="25" t="s">
        <v>79</v>
      </c>
      <c r="V104" s="25" t="s">
        <v>27</v>
      </c>
      <c r="W104" s="25" t="s">
        <v>79</v>
      </c>
      <c r="X104" s="25" t="s">
        <v>79</v>
      </c>
    </row>
    <row r="105" spans="3:24" x14ac:dyDescent="0.25">
      <c r="C105" s="27" t="s">
        <v>28</v>
      </c>
      <c r="D105" s="27" t="s">
        <v>28</v>
      </c>
      <c r="E105" s="27" t="s">
        <v>27</v>
      </c>
      <c r="F105" s="27" t="s">
        <v>28</v>
      </c>
      <c r="H105" s="25" t="s">
        <v>27</v>
      </c>
      <c r="I105" s="25" t="s">
        <v>28</v>
      </c>
      <c r="J105" s="25" t="s">
        <v>28</v>
      </c>
      <c r="K105" s="25" t="s">
        <v>28</v>
      </c>
      <c r="M105" s="25" t="s">
        <v>28</v>
      </c>
      <c r="N105" s="25" t="s">
        <v>27</v>
      </c>
      <c r="O105" s="25" t="s">
        <v>28</v>
      </c>
      <c r="Q105" s="25" t="s">
        <v>28</v>
      </c>
      <c r="R105" s="25" t="s">
        <v>28</v>
      </c>
      <c r="S105" s="25" t="s">
        <v>27</v>
      </c>
      <c r="U105" s="25" t="s">
        <v>79</v>
      </c>
      <c r="V105" s="25" t="s">
        <v>27</v>
      </c>
      <c r="W105" s="25" t="s">
        <v>79</v>
      </c>
      <c r="X105" s="25" t="s">
        <v>79</v>
      </c>
    </row>
    <row r="106" spans="3:24" x14ac:dyDescent="0.25">
      <c r="C106" s="27" t="s">
        <v>28</v>
      </c>
      <c r="D106" s="27" t="s">
        <v>27</v>
      </c>
      <c r="E106" s="27" t="s">
        <v>28</v>
      </c>
      <c r="F106" s="27" t="s">
        <v>28</v>
      </c>
      <c r="H106" s="25" t="s">
        <v>27</v>
      </c>
      <c r="I106" s="25" t="s">
        <v>28</v>
      </c>
      <c r="J106" s="25" t="s">
        <v>28</v>
      </c>
      <c r="K106" s="25" t="s">
        <v>28</v>
      </c>
      <c r="M106" s="25" t="s">
        <v>28</v>
      </c>
      <c r="N106" s="25" t="s">
        <v>27</v>
      </c>
      <c r="O106" s="25" t="s">
        <v>28</v>
      </c>
      <c r="Q106" s="25" t="s">
        <v>27</v>
      </c>
      <c r="R106" s="25" t="s">
        <v>28</v>
      </c>
      <c r="S106" s="25" t="s">
        <v>27</v>
      </c>
      <c r="U106" s="25" t="s">
        <v>79</v>
      </c>
      <c r="V106" s="25" t="s">
        <v>27</v>
      </c>
      <c r="W106" s="25" t="s">
        <v>79</v>
      </c>
      <c r="X106" s="25" t="s">
        <v>79</v>
      </c>
    </row>
    <row r="107" spans="3:24" x14ac:dyDescent="0.25">
      <c r="C107" s="27" t="s">
        <v>28</v>
      </c>
      <c r="D107" s="27" t="s">
        <v>27</v>
      </c>
      <c r="E107" s="27" t="s">
        <v>28</v>
      </c>
      <c r="F107" s="27" t="s">
        <v>27</v>
      </c>
      <c r="H107" s="25" t="s">
        <v>27</v>
      </c>
      <c r="I107" s="25" t="s">
        <v>27</v>
      </c>
      <c r="J107" s="25" t="s">
        <v>28</v>
      </c>
      <c r="K107" s="25" t="s">
        <v>28</v>
      </c>
      <c r="M107" s="25" t="s">
        <v>28</v>
      </c>
      <c r="N107" s="25" t="s">
        <v>28</v>
      </c>
      <c r="O107" s="25" t="s">
        <v>28</v>
      </c>
      <c r="Q107" s="25" t="s">
        <v>28</v>
      </c>
      <c r="R107" s="25" t="s">
        <v>28</v>
      </c>
      <c r="S107" s="25" t="s">
        <v>27</v>
      </c>
      <c r="U107" s="25" t="s">
        <v>79</v>
      </c>
      <c r="V107" s="25" t="s">
        <v>27</v>
      </c>
      <c r="W107" s="25" t="s">
        <v>79</v>
      </c>
      <c r="X107" s="25" t="s">
        <v>79</v>
      </c>
    </row>
    <row r="108" spans="3:24" x14ac:dyDescent="0.25">
      <c r="C108" s="27" t="s">
        <v>28</v>
      </c>
      <c r="D108" s="27" t="s">
        <v>27</v>
      </c>
      <c r="E108" s="27" t="s">
        <v>28</v>
      </c>
      <c r="F108" s="27" t="s">
        <v>27</v>
      </c>
      <c r="H108" s="25" t="s">
        <v>27</v>
      </c>
      <c r="I108" s="25" t="s">
        <v>27</v>
      </c>
      <c r="J108" s="25" t="s">
        <v>28</v>
      </c>
      <c r="K108" s="25" t="s">
        <v>28</v>
      </c>
      <c r="M108" s="25" t="s">
        <v>28</v>
      </c>
      <c r="N108" s="25" t="s">
        <v>28</v>
      </c>
      <c r="O108" s="25" t="s">
        <v>28</v>
      </c>
      <c r="Q108" s="25" t="s">
        <v>28</v>
      </c>
      <c r="R108" s="25" t="s">
        <v>27</v>
      </c>
      <c r="S108" s="25" t="s">
        <v>27</v>
      </c>
      <c r="U108" s="25" t="s">
        <v>79</v>
      </c>
      <c r="V108" s="25" t="s">
        <v>79</v>
      </c>
      <c r="W108" s="25" t="s">
        <v>27</v>
      </c>
      <c r="X108" s="25" t="s">
        <v>79</v>
      </c>
    </row>
    <row r="109" spans="3:24" x14ac:dyDescent="0.25">
      <c r="C109" s="27" t="s">
        <v>28</v>
      </c>
      <c r="D109" s="27" t="s">
        <v>27</v>
      </c>
      <c r="E109" s="27" t="s">
        <v>28</v>
      </c>
      <c r="F109" s="27" t="s">
        <v>27</v>
      </c>
      <c r="H109" s="25" t="s">
        <v>27</v>
      </c>
      <c r="I109" s="25" t="s">
        <v>27</v>
      </c>
      <c r="J109" s="25" t="s">
        <v>28</v>
      </c>
      <c r="K109" s="25" t="s">
        <v>28</v>
      </c>
      <c r="M109" s="25" t="s">
        <v>28</v>
      </c>
      <c r="N109" s="25" t="s">
        <v>27</v>
      </c>
      <c r="O109" s="25" t="s">
        <v>28</v>
      </c>
      <c r="Q109" s="25" t="s">
        <v>28</v>
      </c>
      <c r="R109" s="25" t="s">
        <v>28</v>
      </c>
      <c r="S109" s="25" t="s">
        <v>27</v>
      </c>
      <c r="U109" s="25" t="s">
        <v>79</v>
      </c>
      <c r="V109" s="25" t="s">
        <v>27</v>
      </c>
      <c r="W109" s="25" t="s">
        <v>79</v>
      </c>
      <c r="X109" s="25" t="s">
        <v>79</v>
      </c>
    </row>
    <row r="110" spans="3:24" x14ac:dyDescent="0.25">
      <c r="C110" s="27" t="s">
        <v>28</v>
      </c>
      <c r="D110" s="27" t="s">
        <v>27</v>
      </c>
      <c r="E110" s="27" t="s">
        <v>28</v>
      </c>
      <c r="F110" s="27" t="s">
        <v>27</v>
      </c>
      <c r="H110" s="25" t="s">
        <v>27</v>
      </c>
      <c r="I110" s="25" t="s">
        <v>28</v>
      </c>
      <c r="J110" s="25" t="s">
        <v>28</v>
      </c>
      <c r="K110" s="25" t="s">
        <v>28</v>
      </c>
      <c r="M110" s="25" t="s">
        <v>28</v>
      </c>
      <c r="N110" s="25" t="s">
        <v>27</v>
      </c>
      <c r="O110" s="25" t="s">
        <v>28</v>
      </c>
      <c r="Q110" s="25" t="s">
        <v>28</v>
      </c>
      <c r="R110" s="25" t="s">
        <v>28</v>
      </c>
      <c r="S110" s="25" t="s">
        <v>27</v>
      </c>
      <c r="U110" s="25" t="s">
        <v>79</v>
      </c>
      <c r="V110" s="25" t="s">
        <v>27</v>
      </c>
      <c r="W110" s="25" t="s">
        <v>79</v>
      </c>
      <c r="X110" s="25" t="s">
        <v>79</v>
      </c>
    </row>
    <row r="111" spans="3:24" x14ac:dyDescent="0.25">
      <c r="C111" s="27" t="s">
        <v>28</v>
      </c>
      <c r="D111" s="27" t="s">
        <v>27</v>
      </c>
      <c r="E111" s="27" t="s">
        <v>28</v>
      </c>
      <c r="F111" s="27" t="s">
        <v>28</v>
      </c>
      <c r="H111" s="25" t="s">
        <v>27</v>
      </c>
      <c r="I111" s="25" t="s">
        <v>28</v>
      </c>
      <c r="J111" s="25" t="s">
        <v>28</v>
      </c>
      <c r="K111" s="25" t="s">
        <v>28</v>
      </c>
      <c r="M111" s="25" t="s">
        <v>27</v>
      </c>
      <c r="N111" s="25" t="s">
        <v>27</v>
      </c>
      <c r="O111" s="25" t="s">
        <v>28</v>
      </c>
      <c r="Q111" s="25" t="s">
        <v>28</v>
      </c>
      <c r="R111" s="25" t="s">
        <v>28</v>
      </c>
      <c r="S111" s="25" t="s">
        <v>27</v>
      </c>
      <c r="U111" s="25" t="s">
        <v>79</v>
      </c>
      <c r="V111" s="25" t="s">
        <v>27</v>
      </c>
      <c r="W111" s="25" t="s">
        <v>79</v>
      </c>
      <c r="X111" s="25" t="s">
        <v>79</v>
      </c>
    </row>
    <row r="112" spans="3:24" x14ac:dyDescent="0.25">
      <c r="C112" s="27" t="s">
        <v>28</v>
      </c>
      <c r="D112" s="27" t="s">
        <v>27</v>
      </c>
      <c r="E112" s="27" t="s">
        <v>28</v>
      </c>
      <c r="F112" s="27" t="s">
        <v>27</v>
      </c>
      <c r="H112" s="25" t="s">
        <v>27</v>
      </c>
      <c r="I112" s="25" t="s">
        <v>27</v>
      </c>
      <c r="J112" s="25" t="s">
        <v>28</v>
      </c>
      <c r="K112" s="25" t="s">
        <v>28</v>
      </c>
      <c r="M112" s="25" t="s">
        <v>28</v>
      </c>
      <c r="N112" s="25" t="s">
        <v>27</v>
      </c>
      <c r="O112" s="25" t="s">
        <v>28</v>
      </c>
      <c r="Q112" s="25" t="s">
        <v>28</v>
      </c>
      <c r="R112" s="25" t="s">
        <v>27</v>
      </c>
      <c r="S112" s="25" t="s">
        <v>27</v>
      </c>
      <c r="U112" s="25" t="s">
        <v>79</v>
      </c>
      <c r="V112" s="25" t="s">
        <v>27</v>
      </c>
      <c r="W112" s="25" t="s">
        <v>79</v>
      </c>
      <c r="X112" s="25" t="s">
        <v>79</v>
      </c>
    </row>
    <row r="113" spans="3:24" x14ac:dyDescent="0.25">
      <c r="C113" s="27" t="s">
        <v>28</v>
      </c>
      <c r="D113" s="27" t="s">
        <v>27</v>
      </c>
      <c r="E113" s="27" t="s">
        <v>28</v>
      </c>
      <c r="F113" s="27" t="s">
        <v>27</v>
      </c>
      <c r="H113" s="25" t="s">
        <v>27</v>
      </c>
      <c r="I113" s="25" t="s">
        <v>28</v>
      </c>
      <c r="J113" s="25" t="s">
        <v>28</v>
      </c>
      <c r="K113" s="25" t="s">
        <v>28</v>
      </c>
      <c r="M113" s="25" t="s">
        <v>28</v>
      </c>
      <c r="N113" s="25" t="s">
        <v>27</v>
      </c>
      <c r="O113" s="25" t="s">
        <v>28</v>
      </c>
      <c r="Q113" s="25" t="s">
        <v>28</v>
      </c>
      <c r="R113" s="25" t="s">
        <v>27</v>
      </c>
      <c r="S113" s="25" t="s">
        <v>27</v>
      </c>
      <c r="U113" s="25" t="s">
        <v>79</v>
      </c>
      <c r="V113" s="25" t="s">
        <v>27</v>
      </c>
      <c r="W113" s="25" t="s">
        <v>79</v>
      </c>
      <c r="X113" s="25" t="s">
        <v>79</v>
      </c>
    </row>
    <row r="114" spans="3:24" x14ac:dyDescent="0.25">
      <c r="C114" s="27" t="s">
        <v>28</v>
      </c>
      <c r="D114" s="27" t="s">
        <v>27</v>
      </c>
      <c r="E114" s="27" t="s">
        <v>28</v>
      </c>
      <c r="F114" s="27" t="s">
        <v>28</v>
      </c>
      <c r="H114" s="25" t="s">
        <v>27</v>
      </c>
      <c r="I114" s="25" t="s">
        <v>28</v>
      </c>
      <c r="J114" s="25" t="s">
        <v>28</v>
      </c>
      <c r="K114" s="25" t="s">
        <v>27</v>
      </c>
      <c r="M114" s="25" t="s">
        <v>28</v>
      </c>
      <c r="N114" s="25" t="s">
        <v>28</v>
      </c>
      <c r="O114" s="25" t="s">
        <v>28</v>
      </c>
      <c r="Q114" s="25" t="s">
        <v>28</v>
      </c>
      <c r="R114" s="25" t="s">
        <v>28</v>
      </c>
      <c r="S114" s="25" t="s">
        <v>27</v>
      </c>
      <c r="U114" s="25" t="s">
        <v>79</v>
      </c>
      <c r="V114" s="25" t="s">
        <v>27</v>
      </c>
      <c r="W114" s="25" t="s">
        <v>79</v>
      </c>
      <c r="X114" s="25" t="s">
        <v>79</v>
      </c>
    </row>
    <row r="115" spans="3:24" x14ac:dyDescent="0.25">
      <c r="C115" s="27" t="s">
        <v>28</v>
      </c>
      <c r="D115" s="27" t="s">
        <v>27</v>
      </c>
      <c r="E115" s="27" t="s">
        <v>28</v>
      </c>
      <c r="F115" s="27" t="s">
        <v>28</v>
      </c>
      <c r="H115" s="25" t="s">
        <v>27</v>
      </c>
      <c r="I115" s="25" t="s">
        <v>28</v>
      </c>
      <c r="J115" s="25" t="s">
        <v>28</v>
      </c>
      <c r="K115" s="25" t="s">
        <v>28</v>
      </c>
      <c r="M115" s="25" t="s">
        <v>28</v>
      </c>
      <c r="N115" s="25" t="s">
        <v>28</v>
      </c>
      <c r="O115" s="25" t="s">
        <v>27</v>
      </c>
      <c r="Q115" s="25" t="s">
        <v>28</v>
      </c>
      <c r="R115" s="25" t="s">
        <v>27</v>
      </c>
      <c r="S115" s="25" t="s">
        <v>27</v>
      </c>
      <c r="U115" s="25" t="s">
        <v>79</v>
      </c>
      <c r="V115" s="25" t="s">
        <v>27</v>
      </c>
      <c r="W115" s="25" t="s">
        <v>79</v>
      </c>
      <c r="X115" s="25" t="s">
        <v>79</v>
      </c>
    </row>
    <row r="116" spans="3:24" x14ac:dyDescent="0.25">
      <c r="C116" s="27" t="s">
        <v>28</v>
      </c>
      <c r="D116" s="27" t="s">
        <v>27</v>
      </c>
      <c r="E116" s="27" t="s">
        <v>28</v>
      </c>
      <c r="F116" s="27" t="s">
        <v>27</v>
      </c>
      <c r="H116" s="25" t="s">
        <v>27</v>
      </c>
      <c r="I116" s="25" t="s">
        <v>27</v>
      </c>
      <c r="J116" s="25" t="s">
        <v>28</v>
      </c>
      <c r="K116" s="25" t="s">
        <v>28</v>
      </c>
      <c r="M116" s="25" t="s">
        <v>28</v>
      </c>
      <c r="N116" s="25" t="s">
        <v>28</v>
      </c>
      <c r="O116" s="25" t="s">
        <v>27</v>
      </c>
      <c r="Q116" s="25" t="s">
        <v>28</v>
      </c>
      <c r="R116" s="25" t="s">
        <v>27</v>
      </c>
      <c r="S116" s="25" t="s">
        <v>27</v>
      </c>
      <c r="U116" s="25" t="s">
        <v>79</v>
      </c>
      <c r="V116" s="25" t="s">
        <v>79</v>
      </c>
      <c r="W116" s="25" t="s">
        <v>27</v>
      </c>
      <c r="X116" s="25" t="s">
        <v>79</v>
      </c>
    </row>
    <row r="117" spans="3:24" x14ac:dyDescent="0.25">
      <c r="C117" s="27" t="s">
        <v>27</v>
      </c>
      <c r="D117" s="27" t="s">
        <v>27</v>
      </c>
      <c r="E117" s="27" t="s">
        <v>28</v>
      </c>
      <c r="F117" s="27" t="s">
        <v>28</v>
      </c>
      <c r="H117" s="25" t="s">
        <v>27</v>
      </c>
      <c r="I117" s="25" t="s">
        <v>27</v>
      </c>
      <c r="J117" s="25" t="s">
        <v>28</v>
      </c>
      <c r="K117" s="25" t="s">
        <v>28</v>
      </c>
      <c r="M117" s="25" t="s">
        <v>28</v>
      </c>
      <c r="N117" s="25" t="s">
        <v>27</v>
      </c>
      <c r="O117" s="25" t="s">
        <v>28</v>
      </c>
      <c r="Q117" s="25" t="s">
        <v>28</v>
      </c>
      <c r="R117" s="25" t="s">
        <v>27</v>
      </c>
      <c r="S117" s="25" t="s">
        <v>27</v>
      </c>
      <c r="U117" s="25" t="s">
        <v>79</v>
      </c>
      <c r="V117" s="25" t="s">
        <v>79</v>
      </c>
      <c r="W117" s="25" t="s">
        <v>27</v>
      </c>
      <c r="X117" s="25" t="s">
        <v>79</v>
      </c>
    </row>
    <row r="118" spans="3:24" x14ac:dyDescent="0.25">
      <c r="C118" s="27" t="s">
        <v>28</v>
      </c>
      <c r="D118" s="27" t="s">
        <v>27</v>
      </c>
      <c r="E118" s="27" t="s">
        <v>28</v>
      </c>
      <c r="F118" s="27" t="s">
        <v>28</v>
      </c>
      <c r="H118" s="25" t="s">
        <v>27</v>
      </c>
      <c r="I118" s="25" t="s">
        <v>28</v>
      </c>
      <c r="J118" s="25" t="s">
        <v>28</v>
      </c>
      <c r="K118" s="25" t="s">
        <v>28</v>
      </c>
      <c r="M118" s="25" t="s">
        <v>27</v>
      </c>
      <c r="N118" s="25" t="s">
        <v>28</v>
      </c>
      <c r="O118" s="25" t="s">
        <v>28</v>
      </c>
      <c r="Q118" s="25" t="s">
        <v>28</v>
      </c>
      <c r="R118" s="25" t="s">
        <v>28</v>
      </c>
      <c r="S118" s="25" t="s">
        <v>27</v>
      </c>
      <c r="U118" s="25" t="s">
        <v>79</v>
      </c>
      <c r="V118" s="25" t="s">
        <v>79</v>
      </c>
      <c r="W118" s="25" t="s">
        <v>27</v>
      </c>
      <c r="X118" s="25" t="s">
        <v>79</v>
      </c>
    </row>
    <row r="119" spans="3:24" x14ac:dyDescent="0.25">
      <c r="C119" s="27" t="s">
        <v>28</v>
      </c>
      <c r="D119" s="27" t="s">
        <v>27</v>
      </c>
      <c r="E119" s="27" t="s">
        <v>27</v>
      </c>
      <c r="F119" s="27" t="s">
        <v>27</v>
      </c>
      <c r="H119" s="25" t="s">
        <v>27</v>
      </c>
      <c r="I119" s="25" t="s">
        <v>28</v>
      </c>
      <c r="J119" s="25" t="s">
        <v>28</v>
      </c>
      <c r="K119" s="25" t="s">
        <v>28</v>
      </c>
      <c r="M119" s="25" t="s">
        <v>28</v>
      </c>
      <c r="N119" s="25" t="s">
        <v>27</v>
      </c>
      <c r="O119" s="25" t="s">
        <v>28</v>
      </c>
      <c r="Q119" s="25" t="s">
        <v>28</v>
      </c>
      <c r="R119" s="25" t="s">
        <v>28</v>
      </c>
      <c r="S119" s="25" t="s">
        <v>27</v>
      </c>
      <c r="U119" s="25" t="s">
        <v>79</v>
      </c>
      <c r="V119" s="25" t="s">
        <v>27</v>
      </c>
      <c r="W119" s="25" t="s">
        <v>79</v>
      </c>
      <c r="X119" s="25" t="s">
        <v>79</v>
      </c>
    </row>
    <row r="120" spans="3:24" x14ac:dyDescent="0.25">
      <c r="C120" s="27" t="s">
        <v>28</v>
      </c>
      <c r="D120" s="27" t="s">
        <v>27</v>
      </c>
      <c r="E120" s="27" t="s">
        <v>28</v>
      </c>
      <c r="F120" s="27" t="s">
        <v>27</v>
      </c>
      <c r="H120" s="25" t="s">
        <v>27</v>
      </c>
      <c r="I120" s="25" t="s">
        <v>28</v>
      </c>
      <c r="J120" s="25" t="s">
        <v>27</v>
      </c>
      <c r="K120" s="25" t="s">
        <v>28</v>
      </c>
      <c r="M120" s="25" t="s">
        <v>28</v>
      </c>
      <c r="N120" s="25" t="s">
        <v>27</v>
      </c>
      <c r="O120" s="25" t="s">
        <v>28</v>
      </c>
      <c r="Q120" s="25" t="s">
        <v>28</v>
      </c>
      <c r="R120" s="25" t="s">
        <v>28</v>
      </c>
      <c r="S120" s="25" t="s">
        <v>27</v>
      </c>
      <c r="U120" s="25" t="s">
        <v>79</v>
      </c>
      <c r="V120" s="25" t="s">
        <v>79</v>
      </c>
      <c r="W120" s="25" t="s">
        <v>27</v>
      </c>
      <c r="X120" s="25" t="s">
        <v>79</v>
      </c>
    </row>
    <row r="121" spans="3:24" x14ac:dyDescent="0.25">
      <c r="C121" s="27" t="s">
        <v>27</v>
      </c>
      <c r="D121" s="27" t="s">
        <v>27</v>
      </c>
      <c r="E121" s="27" t="s">
        <v>28</v>
      </c>
      <c r="F121" s="27" t="s">
        <v>28</v>
      </c>
      <c r="H121" s="25" t="s">
        <v>27</v>
      </c>
      <c r="I121" s="25" t="s">
        <v>27</v>
      </c>
      <c r="J121" s="25" t="s">
        <v>27</v>
      </c>
      <c r="K121" s="25" t="s">
        <v>27</v>
      </c>
      <c r="M121" s="25" t="s">
        <v>28</v>
      </c>
      <c r="N121" s="25" t="s">
        <v>27</v>
      </c>
      <c r="O121" s="25" t="s">
        <v>28</v>
      </c>
      <c r="Q121" s="25" t="s">
        <v>28</v>
      </c>
      <c r="R121" s="25" t="s">
        <v>28</v>
      </c>
      <c r="S121" s="25" t="s">
        <v>27</v>
      </c>
      <c r="U121" s="25" t="s">
        <v>79</v>
      </c>
      <c r="V121" s="25" t="s">
        <v>79</v>
      </c>
      <c r="W121" s="25" t="s">
        <v>27</v>
      </c>
      <c r="X121" s="25" t="s">
        <v>79</v>
      </c>
    </row>
    <row r="122" spans="3:24" x14ac:dyDescent="0.25">
      <c r="C122" s="27" t="s">
        <v>28</v>
      </c>
      <c r="D122" s="27" t="s">
        <v>27</v>
      </c>
      <c r="E122" s="27" t="s">
        <v>27</v>
      </c>
      <c r="F122" s="27" t="s">
        <v>27</v>
      </c>
      <c r="H122" s="25" t="s">
        <v>27</v>
      </c>
      <c r="I122" s="25" t="s">
        <v>28</v>
      </c>
      <c r="J122" s="25" t="s">
        <v>28</v>
      </c>
      <c r="K122" s="25" t="s">
        <v>28</v>
      </c>
      <c r="M122" s="25" t="s">
        <v>28</v>
      </c>
      <c r="N122" s="25" t="s">
        <v>28</v>
      </c>
      <c r="O122" s="25" t="s">
        <v>28</v>
      </c>
      <c r="Q122" s="25" t="s">
        <v>28</v>
      </c>
      <c r="R122" s="25" t="s">
        <v>27</v>
      </c>
      <c r="S122" s="25" t="s">
        <v>27</v>
      </c>
      <c r="U122" s="25" t="s">
        <v>79</v>
      </c>
      <c r="V122" s="25" t="s">
        <v>79</v>
      </c>
      <c r="W122" s="25" t="s">
        <v>27</v>
      </c>
      <c r="X122" s="25" t="s">
        <v>79</v>
      </c>
    </row>
    <row r="123" spans="3:24" x14ac:dyDescent="0.25">
      <c r="C123" s="27" t="s">
        <v>28</v>
      </c>
      <c r="D123" s="27" t="s">
        <v>27</v>
      </c>
      <c r="E123" s="27" t="s">
        <v>27</v>
      </c>
      <c r="F123" s="27" t="s">
        <v>27</v>
      </c>
      <c r="H123" s="25" t="s">
        <v>27</v>
      </c>
      <c r="I123" s="25" t="s">
        <v>28</v>
      </c>
      <c r="J123" s="25" t="s">
        <v>27</v>
      </c>
      <c r="K123" s="25" t="s">
        <v>28</v>
      </c>
      <c r="M123" s="25" t="s">
        <v>28</v>
      </c>
      <c r="N123" s="25" t="s">
        <v>28</v>
      </c>
      <c r="O123" s="25" t="s">
        <v>28</v>
      </c>
      <c r="Q123" s="25" t="s">
        <v>28</v>
      </c>
      <c r="R123" s="25" t="s">
        <v>27</v>
      </c>
      <c r="S123" s="25" t="s">
        <v>27</v>
      </c>
      <c r="U123" s="25" t="s">
        <v>79</v>
      </c>
      <c r="V123" s="25" t="s">
        <v>79</v>
      </c>
      <c r="W123" s="25" t="s">
        <v>27</v>
      </c>
      <c r="X123" s="25" t="s">
        <v>79</v>
      </c>
    </row>
    <row r="124" spans="3:24" x14ac:dyDescent="0.25">
      <c r="C124" s="27" t="s">
        <v>28</v>
      </c>
      <c r="D124" s="27" t="s">
        <v>27</v>
      </c>
      <c r="E124" s="27" t="s">
        <v>28</v>
      </c>
      <c r="F124" s="27" t="s">
        <v>28</v>
      </c>
      <c r="H124" s="25" t="s">
        <v>27</v>
      </c>
      <c r="I124" s="25" t="s">
        <v>28</v>
      </c>
      <c r="J124" s="25" t="s">
        <v>28</v>
      </c>
      <c r="K124" s="25" t="s">
        <v>28</v>
      </c>
      <c r="M124" s="25" t="s">
        <v>28</v>
      </c>
      <c r="N124" s="25" t="s">
        <v>27</v>
      </c>
      <c r="O124" s="25" t="s">
        <v>27</v>
      </c>
      <c r="Q124" s="25" t="s">
        <v>28</v>
      </c>
      <c r="R124" s="25" t="s">
        <v>28</v>
      </c>
      <c r="S124" s="25" t="s">
        <v>27</v>
      </c>
      <c r="U124" s="25" t="s">
        <v>79</v>
      </c>
      <c r="V124" s="25" t="s">
        <v>79</v>
      </c>
      <c r="W124" s="25" t="s">
        <v>27</v>
      </c>
      <c r="X124" s="25" t="s">
        <v>79</v>
      </c>
    </row>
    <row r="125" spans="3:24" x14ac:dyDescent="0.25">
      <c r="C125" s="27" t="s">
        <v>28</v>
      </c>
      <c r="D125" s="27" t="s">
        <v>27</v>
      </c>
      <c r="E125" s="27" t="s">
        <v>28</v>
      </c>
      <c r="F125" s="27" t="s">
        <v>28</v>
      </c>
      <c r="H125" s="25" t="s">
        <v>27</v>
      </c>
      <c r="I125" s="25" t="s">
        <v>28</v>
      </c>
      <c r="J125" s="25" t="s">
        <v>28</v>
      </c>
      <c r="K125" s="25" t="s">
        <v>28</v>
      </c>
      <c r="M125" s="25" t="s">
        <v>27</v>
      </c>
      <c r="N125" s="25" t="s">
        <v>28</v>
      </c>
      <c r="O125" s="25" t="s">
        <v>27</v>
      </c>
      <c r="Q125" s="25" t="s">
        <v>28</v>
      </c>
      <c r="R125" s="25" t="s">
        <v>28</v>
      </c>
      <c r="S125" s="25" t="s">
        <v>27</v>
      </c>
      <c r="U125" s="25" t="s">
        <v>79</v>
      </c>
      <c r="V125" s="25" t="s">
        <v>27</v>
      </c>
      <c r="W125" s="25" t="s">
        <v>79</v>
      </c>
      <c r="X125" s="25" t="s">
        <v>79</v>
      </c>
    </row>
    <row r="126" spans="3:24" x14ac:dyDescent="0.25">
      <c r="C126" s="27" t="s">
        <v>28</v>
      </c>
      <c r="D126" s="27" t="s">
        <v>27</v>
      </c>
      <c r="E126" s="27" t="s">
        <v>27</v>
      </c>
      <c r="F126" s="27" t="s">
        <v>28</v>
      </c>
      <c r="H126" s="25" t="s">
        <v>27</v>
      </c>
      <c r="I126" s="25" t="s">
        <v>28</v>
      </c>
      <c r="J126" s="25" t="s">
        <v>28</v>
      </c>
      <c r="K126" s="25" t="s">
        <v>28</v>
      </c>
      <c r="M126" s="25" t="s">
        <v>28</v>
      </c>
      <c r="N126" s="25" t="s">
        <v>28</v>
      </c>
      <c r="O126" s="25" t="s">
        <v>28</v>
      </c>
      <c r="Q126" s="25" t="s">
        <v>28</v>
      </c>
      <c r="R126" s="25" t="s">
        <v>28</v>
      </c>
      <c r="S126" s="25" t="s">
        <v>27</v>
      </c>
      <c r="U126" s="25" t="s">
        <v>79</v>
      </c>
      <c r="V126" s="25" t="s">
        <v>27</v>
      </c>
      <c r="W126" s="25" t="s">
        <v>79</v>
      </c>
      <c r="X126" s="25" t="s">
        <v>79</v>
      </c>
    </row>
    <row r="127" spans="3:24" x14ac:dyDescent="0.25">
      <c r="C127" s="27" t="s">
        <v>27</v>
      </c>
      <c r="D127" s="27" t="s">
        <v>27</v>
      </c>
      <c r="E127" s="27" t="s">
        <v>28</v>
      </c>
      <c r="F127" s="27" t="s">
        <v>27</v>
      </c>
      <c r="H127" s="25" t="s">
        <v>27</v>
      </c>
      <c r="I127" s="25" t="s">
        <v>28</v>
      </c>
      <c r="J127" s="25" t="s">
        <v>28</v>
      </c>
      <c r="K127" s="25" t="s">
        <v>28</v>
      </c>
      <c r="M127" s="25" t="s">
        <v>28</v>
      </c>
      <c r="N127" s="25" t="s">
        <v>28</v>
      </c>
      <c r="O127" s="25" t="s">
        <v>28</v>
      </c>
      <c r="Q127" s="25" t="s">
        <v>28</v>
      </c>
      <c r="R127" s="25" t="s">
        <v>27</v>
      </c>
      <c r="S127" s="25" t="s">
        <v>27</v>
      </c>
      <c r="U127" s="25" t="s">
        <v>79</v>
      </c>
      <c r="V127" s="25" t="s">
        <v>79</v>
      </c>
      <c r="W127" s="25" t="s">
        <v>27</v>
      </c>
      <c r="X127" s="25" t="s">
        <v>79</v>
      </c>
    </row>
    <row r="128" spans="3:24" x14ac:dyDescent="0.25">
      <c r="C128" s="27" t="s">
        <v>28</v>
      </c>
      <c r="D128" s="27" t="s">
        <v>27</v>
      </c>
      <c r="E128" s="27" t="s">
        <v>28</v>
      </c>
      <c r="F128" s="27" t="s">
        <v>28</v>
      </c>
      <c r="H128" s="25" t="s">
        <v>27</v>
      </c>
      <c r="I128" s="25" t="s">
        <v>28</v>
      </c>
      <c r="J128" s="25" t="s">
        <v>28</v>
      </c>
      <c r="K128" s="25" t="s">
        <v>28</v>
      </c>
      <c r="M128" s="25" t="s">
        <v>28</v>
      </c>
      <c r="N128" s="25" t="s">
        <v>27</v>
      </c>
      <c r="O128" s="25" t="s">
        <v>28</v>
      </c>
      <c r="Q128" s="25" t="s">
        <v>28</v>
      </c>
      <c r="R128" s="25" t="s">
        <v>28</v>
      </c>
      <c r="S128" s="25" t="s">
        <v>27</v>
      </c>
      <c r="U128" s="25" t="s">
        <v>79</v>
      </c>
      <c r="V128" s="25" t="s">
        <v>79</v>
      </c>
      <c r="W128" s="25" t="s">
        <v>27</v>
      </c>
      <c r="X128" s="25" t="s">
        <v>79</v>
      </c>
    </row>
    <row r="129" spans="3:24" x14ac:dyDescent="0.25">
      <c r="C129" s="27" t="s">
        <v>28</v>
      </c>
      <c r="D129" s="27" t="s">
        <v>27</v>
      </c>
      <c r="E129" s="27" t="s">
        <v>27</v>
      </c>
      <c r="F129" s="27" t="s">
        <v>27</v>
      </c>
      <c r="H129" s="25" t="s">
        <v>27</v>
      </c>
      <c r="I129" s="25" t="s">
        <v>27</v>
      </c>
      <c r="J129" s="25" t="s">
        <v>27</v>
      </c>
      <c r="K129" s="25" t="s">
        <v>28</v>
      </c>
      <c r="M129" s="25" t="s">
        <v>28</v>
      </c>
      <c r="N129" s="25" t="s">
        <v>27</v>
      </c>
      <c r="O129" s="25" t="s">
        <v>28</v>
      </c>
      <c r="Q129" s="25" t="s">
        <v>28</v>
      </c>
      <c r="R129" s="25" t="s">
        <v>28</v>
      </c>
      <c r="S129" s="25" t="s">
        <v>27</v>
      </c>
      <c r="U129" s="25" t="s">
        <v>79</v>
      </c>
      <c r="V129" s="25" t="s">
        <v>79</v>
      </c>
      <c r="W129" s="25" t="s">
        <v>27</v>
      </c>
      <c r="X129" s="25" t="s">
        <v>79</v>
      </c>
    </row>
    <row r="130" spans="3:24" x14ac:dyDescent="0.25">
      <c r="C130" s="27" t="s">
        <v>28</v>
      </c>
      <c r="D130" s="27" t="s">
        <v>27</v>
      </c>
      <c r="E130" s="27" t="s">
        <v>28</v>
      </c>
      <c r="F130" s="27" t="s">
        <v>28</v>
      </c>
      <c r="H130" s="25" t="s">
        <v>27</v>
      </c>
      <c r="I130" s="25" t="s">
        <v>28</v>
      </c>
      <c r="J130" s="25" t="s">
        <v>28</v>
      </c>
      <c r="K130" s="25" t="s">
        <v>28</v>
      </c>
      <c r="M130" s="25" t="s">
        <v>28</v>
      </c>
      <c r="N130" s="25" t="s">
        <v>27</v>
      </c>
      <c r="O130" s="25" t="s">
        <v>28</v>
      </c>
      <c r="Q130" s="25" t="s">
        <v>28</v>
      </c>
      <c r="R130" s="25" t="s">
        <v>28</v>
      </c>
      <c r="S130" s="25" t="s">
        <v>27</v>
      </c>
      <c r="U130" s="25" t="s">
        <v>79</v>
      </c>
      <c r="V130" s="25" t="s">
        <v>79</v>
      </c>
      <c r="W130" s="25" t="s">
        <v>27</v>
      </c>
      <c r="X130" s="25" t="s">
        <v>79</v>
      </c>
    </row>
    <row r="131" spans="3:24" x14ac:dyDescent="0.25">
      <c r="C131" s="27" t="s">
        <v>28</v>
      </c>
      <c r="D131" s="27" t="s">
        <v>27</v>
      </c>
      <c r="E131" s="27" t="s">
        <v>28</v>
      </c>
      <c r="F131" s="27" t="s">
        <v>28</v>
      </c>
      <c r="H131" s="25" t="s">
        <v>27</v>
      </c>
      <c r="I131" s="25" t="s">
        <v>28</v>
      </c>
      <c r="J131" s="25" t="s">
        <v>28</v>
      </c>
      <c r="K131" s="25" t="s">
        <v>28</v>
      </c>
      <c r="M131" s="25" t="s">
        <v>28</v>
      </c>
      <c r="N131" s="25" t="s">
        <v>27</v>
      </c>
      <c r="O131" s="25" t="s">
        <v>28</v>
      </c>
      <c r="Q131" s="25" t="s">
        <v>28</v>
      </c>
      <c r="R131" s="25" t="s">
        <v>27</v>
      </c>
      <c r="S131" s="25" t="s">
        <v>28</v>
      </c>
      <c r="U131" s="25" t="s">
        <v>79</v>
      </c>
      <c r="V131" s="25" t="s">
        <v>79</v>
      </c>
      <c r="W131" s="25" t="s">
        <v>27</v>
      </c>
      <c r="X131" s="25" t="s">
        <v>79</v>
      </c>
    </row>
    <row r="132" spans="3:24" x14ac:dyDescent="0.25">
      <c r="C132" s="27" t="s">
        <v>28</v>
      </c>
      <c r="D132" s="27" t="s">
        <v>27</v>
      </c>
      <c r="E132" s="27" t="s">
        <v>28</v>
      </c>
      <c r="F132" s="27" t="s">
        <v>27</v>
      </c>
      <c r="H132" s="25" t="s">
        <v>27</v>
      </c>
      <c r="I132" s="25" t="s">
        <v>28</v>
      </c>
      <c r="J132" s="25" t="s">
        <v>27</v>
      </c>
      <c r="K132" s="25" t="s">
        <v>28</v>
      </c>
      <c r="M132" s="25" t="s">
        <v>28</v>
      </c>
      <c r="N132" s="25" t="s">
        <v>27</v>
      </c>
      <c r="O132" s="25" t="s">
        <v>28</v>
      </c>
      <c r="Q132" s="25" t="s">
        <v>28</v>
      </c>
      <c r="R132" s="25" t="s">
        <v>27</v>
      </c>
      <c r="S132" s="25" t="s">
        <v>27</v>
      </c>
      <c r="U132" s="25" t="s">
        <v>79</v>
      </c>
      <c r="V132" s="25" t="s">
        <v>27</v>
      </c>
      <c r="W132" s="25" t="s">
        <v>79</v>
      </c>
      <c r="X132" s="25" t="s">
        <v>79</v>
      </c>
    </row>
    <row r="133" spans="3:24" x14ac:dyDescent="0.25">
      <c r="C133" s="27" t="s">
        <v>27</v>
      </c>
      <c r="D133" s="27" t="s">
        <v>27</v>
      </c>
      <c r="E133" s="27" t="s">
        <v>28</v>
      </c>
      <c r="F133" s="27" t="s">
        <v>27</v>
      </c>
      <c r="H133" s="25" t="s">
        <v>27</v>
      </c>
      <c r="I133" s="25" t="s">
        <v>28</v>
      </c>
      <c r="J133" s="25" t="s">
        <v>27</v>
      </c>
      <c r="K133" s="25" t="s">
        <v>28</v>
      </c>
      <c r="M133" s="25" t="s">
        <v>28</v>
      </c>
      <c r="N133" s="25" t="s">
        <v>27</v>
      </c>
      <c r="O133" s="25" t="s">
        <v>28</v>
      </c>
      <c r="Q133" s="25" t="s">
        <v>28</v>
      </c>
      <c r="R133" s="25" t="s">
        <v>28</v>
      </c>
      <c r="S133" s="25" t="s">
        <v>27</v>
      </c>
      <c r="U133" s="25" t="s">
        <v>79</v>
      </c>
      <c r="V133" s="25" t="s">
        <v>27</v>
      </c>
      <c r="W133" s="25" t="s">
        <v>79</v>
      </c>
      <c r="X133" s="25" t="s">
        <v>79</v>
      </c>
    </row>
    <row r="134" spans="3:24" x14ac:dyDescent="0.25">
      <c r="C134" s="27" t="s">
        <v>28</v>
      </c>
      <c r="D134" s="27" t="s">
        <v>27</v>
      </c>
      <c r="E134" s="27" t="s">
        <v>28</v>
      </c>
      <c r="F134" s="27" t="s">
        <v>27</v>
      </c>
      <c r="H134" s="25" t="s">
        <v>27</v>
      </c>
      <c r="I134" s="25" t="s">
        <v>28</v>
      </c>
      <c r="J134" s="25" t="s">
        <v>28</v>
      </c>
      <c r="K134" s="25" t="s">
        <v>28</v>
      </c>
      <c r="M134" s="25" t="s">
        <v>28</v>
      </c>
      <c r="N134" s="25" t="s">
        <v>27</v>
      </c>
      <c r="O134" s="25" t="s">
        <v>28</v>
      </c>
      <c r="Q134" s="25" t="s">
        <v>28</v>
      </c>
      <c r="R134" s="25" t="s">
        <v>28</v>
      </c>
      <c r="S134" s="25" t="s">
        <v>28</v>
      </c>
      <c r="U134" s="25" t="s">
        <v>79</v>
      </c>
      <c r="V134" s="25" t="s">
        <v>27</v>
      </c>
      <c r="W134" s="25" t="s">
        <v>79</v>
      </c>
      <c r="X134" s="25" t="s">
        <v>79</v>
      </c>
    </row>
    <row r="135" spans="3:24" x14ac:dyDescent="0.25">
      <c r="C135" s="27" t="s">
        <v>27</v>
      </c>
      <c r="D135" s="27" t="s">
        <v>27</v>
      </c>
      <c r="E135" s="27" t="s">
        <v>28</v>
      </c>
      <c r="F135" s="27" t="s">
        <v>28</v>
      </c>
      <c r="H135" s="25" t="s">
        <v>27</v>
      </c>
      <c r="I135" s="25" t="s">
        <v>28</v>
      </c>
      <c r="J135" s="25" t="s">
        <v>28</v>
      </c>
      <c r="K135" s="25" t="s">
        <v>28</v>
      </c>
      <c r="M135" s="25" t="s">
        <v>28</v>
      </c>
      <c r="N135" s="25" t="s">
        <v>27</v>
      </c>
      <c r="O135" s="25" t="s">
        <v>28</v>
      </c>
      <c r="Q135" s="25" t="s">
        <v>28</v>
      </c>
      <c r="R135" s="25" t="s">
        <v>28</v>
      </c>
      <c r="S135" s="25" t="s">
        <v>27</v>
      </c>
      <c r="U135" s="25" t="s">
        <v>79</v>
      </c>
      <c r="V135" s="25" t="s">
        <v>27</v>
      </c>
      <c r="W135" s="25" t="s">
        <v>79</v>
      </c>
      <c r="X135" s="25" t="s">
        <v>79</v>
      </c>
    </row>
    <row r="136" spans="3:24" x14ac:dyDescent="0.25">
      <c r="C136" s="27" t="s">
        <v>28</v>
      </c>
      <c r="D136" s="27" t="s">
        <v>27</v>
      </c>
      <c r="E136" s="27" t="s">
        <v>28</v>
      </c>
      <c r="F136" s="27" t="s">
        <v>27</v>
      </c>
      <c r="H136" s="25" t="s">
        <v>27</v>
      </c>
      <c r="I136" s="25" t="s">
        <v>28</v>
      </c>
      <c r="J136" s="25" t="s">
        <v>28</v>
      </c>
      <c r="K136" s="25" t="s">
        <v>28</v>
      </c>
      <c r="M136" s="25" t="s">
        <v>28</v>
      </c>
      <c r="N136" s="25" t="s">
        <v>27</v>
      </c>
      <c r="O136" s="25" t="s">
        <v>28</v>
      </c>
      <c r="Q136" s="25" t="s">
        <v>28</v>
      </c>
      <c r="R136" s="25" t="s">
        <v>27</v>
      </c>
      <c r="S136" s="25" t="s">
        <v>27</v>
      </c>
      <c r="U136" s="25" t="s">
        <v>79</v>
      </c>
      <c r="V136" s="25" t="s">
        <v>27</v>
      </c>
      <c r="W136" s="25" t="s">
        <v>79</v>
      </c>
      <c r="X136" s="25" t="s">
        <v>79</v>
      </c>
    </row>
    <row r="137" spans="3:24" x14ac:dyDescent="0.25">
      <c r="C137" s="27" t="s">
        <v>28</v>
      </c>
      <c r="D137" s="27" t="s">
        <v>27</v>
      </c>
      <c r="E137" s="27" t="s">
        <v>28</v>
      </c>
      <c r="F137" s="27" t="s">
        <v>27</v>
      </c>
      <c r="H137" s="25" t="s">
        <v>27</v>
      </c>
      <c r="I137" s="25" t="s">
        <v>28</v>
      </c>
      <c r="J137" s="25" t="s">
        <v>28</v>
      </c>
      <c r="K137" s="25" t="s">
        <v>28</v>
      </c>
      <c r="M137" s="25" t="s">
        <v>28</v>
      </c>
      <c r="N137" s="25" t="s">
        <v>27</v>
      </c>
      <c r="O137" s="25" t="s">
        <v>28</v>
      </c>
      <c r="Q137" s="25" t="s">
        <v>28</v>
      </c>
      <c r="R137" s="25" t="s">
        <v>28</v>
      </c>
      <c r="S137" s="25" t="s">
        <v>27</v>
      </c>
      <c r="U137" s="25" t="s">
        <v>79</v>
      </c>
      <c r="V137" s="25" t="s">
        <v>79</v>
      </c>
      <c r="W137" s="25" t="s">
        <v>27</v>
      </c>
      <c r="X137" s="25" t="s">
        <v>79</v>
      </c>
    </row>
    <row r="138" spans="3:24" x14ac:dyDescent="0.25">
      <c r="C138" s="27" t="s">
        <v>28</v>
      </c>
      <c r="D138" s="27" t="s">
        <v>27</v>
      </c>
      <c r="E138" s="27" t="s">
        <v>28</v>
      </c>
      <c r="F138" s="27" t="s">
        <v>28</v>
      </c>
      <c r="H138" s="25" t="s">
        <v>27</v>
      </c>
      <c r="I138" s="25" t="s">
        <v>28</v>
      </c>
      <c r="J138" s="25" t="s">
        <v>28</v>
      </c>
      <c r="K138" s="25" t="s">
        <v>28</v>
      </c>
      <c r="M138" s="25" t="s">
        <v>28</v>
      </c>
      <c r="N138" s="25" t="s">
        <v>28</v>
      </c>
      <c r="O138" s="25" t="s">
        <v>28</v>
      </c>
      <c r="Q138" s="25" t="s">
        <v>28</v>
      </c>
      <c r="R138" s="25" t="s">
        <v>27</v>
      </c>
      <c r="S138" s="25" t="s">
        <v>27</v>
      </c>
      <c r="U138" s="25" t="s">
        <v>79</v>
      </c>
      <c r="V138" s="25" t="s">
        <v>27</v>
      </c>
      <c r="W138" s="25" t="s">
        <v>79</v>
      </c>
      <c r="X138" s="25" t="s">
        <v>79</v>
      </c>
    </row>
    <row r="139" spans="3:24" x14ac:dyDescent="0.25">
      <c r="C139" s="27" t="s">
        <v>28</v>
      </c>
      <c r="D139" s="27" t="s">
        <v>27</v>
      </c>
      <c r="E139" s="27" t="s">
        <v>28</v>
      </c>
      <c r="F139" s="27" t="s">
        <v>28</v>
      </c>
      <c r="H139" s="25" t="s">
        <v>27</v>
      </c>
      <c r="I139" s="25" t="s">
        <v>28</v>
      </c>
      <c r="J139" s="25" t="s">
        <v>27</v>
      </c>
      <c r="K139" s="25" t="s">
        <v>28</v>
      </c>
      <c r="M139" s="25" t="s">
        <v>28</v>
      </c>
      <c r="N139" s="25" t="s">
        <v>28</v>
      </c>
      <c r="O139" s="25" t="s">
        <v>28</v>
      </c>
      <c r="Q139" s="25" t="s">
        <v>28</v>
      </c>
      <c r="R139" s="25" t="s">
        <v>28</v>
      </c>
      <c r="S139" s="25" t="s">
        <v>27</v>
      </c>
      <c r="U139" s="25" t="s">
        <v>79</v>
      </c>
      <c r="V139" s="25" t="s">
        <v>27</v>
      </c>
      <c r="W139" s="25" t="s">
        <v>79</v>
      </c>
      <c r="X139" s="25" t="s">
        <v>79</v>
      </c>
    </row>
    <row r="140" spans="3:24" x14ac:dyDescent="0.25">
      <c r="C140" s="27" t="s">
        <v>28</v>
      </c>
      <c r="D140" s="27" t="s">
        <v>27</v>
      </c>
      <c r="E140" s="27" t="s">
        <v>28</v>
      </c>
      <c r="F140" s="27" t="s">
        <v>28</v>
      </c>
      <c r="H140" s="25" t="s">
        <v>27</v>
      </c>
      <c r="I140" s="25" t="s">
        <v>28</v>
      </c>
      <c r="J140" s="25" t="s">
        <v>28</v>
      </c>
      <c r="K140" s="25" t="s">
        <v>28</v>
      </c>
      <c r="M140" s="25" t="s">
        <v>28</v>
      </c>
      <c r="N140" s="25" t="s">
        <v>27</v>
      </c>
      <c r="O140" s="25" t="s">
        <v>28</v>
      </c>
      <c r="Q140" s="25" t="s">
        <v>28</v>
      </c>
      <c r="R140" s="25" t="s">
        <v>28</v>
      </c>
      <c r="S140" s="25" t="s">
        <v>27</v>
      </c>
      <c r="U140" s="25" t="s">
        <v>79</v>
      </c>
      <c r="V140" s="25" t="s">
        <v>79</v>
      </c>
      <c r="W140" s="25" t="s">
        <v>27</v>
      </c>
      <c r="X140" s="25" t="s">
        <v>79</v>
      </c>
    </row>
    <row r="141" spans="3:24" x14ac:dyDescent="0.25">
      <c r="C141" s="27" t="s">
        <v>28</v>
      </c>
      <c r="D141" s="27" t="s">
        <v>27</v>
      </c>
      <c r="E141" s="27" t="s">
        <v>28</v>
      </c>
      <c r="F141" s="27" t="s">
        <v>28</v>
      </c>
      <c r="H141" s="25" t="s">
        <v>27</v>
      </c>
      <c r="I141" s="25" t="s">
        <v>28</v>
      </c>
      <c r="J141" s="25" t="s">
        <v>27</v>
      </c>
      <c r="K141" s="25" t="s">
        <v>27</v>
      </c>
      <c r="M141" s="25" t="s">
        <v>28</v>
      </c>
      <c r="N141" s="25" t="s">
        <v>28</v>
      </c>
      <c r="O141" s="25" t="s">
        <v>28</v>
      </c>
      <c r="Q141" s="25" t="s">
        <v>28</v>
      </c>
      <c r="R141" s="25" t="s">
        <v>28</v>
      </c>
      <c r="S141" s="25" t="s">
        <v>27</v>
      </c>
      <c r="U141" s="25" t="s">
        <v>79</v>
      </c>
      <c r="V141" s="25" t="s">
        <v>27</v>
      </c>
      <c r="W141" s="25" t="s">
        <v>79</v>
      </c>
      <c r="X141" s="25" t="s">
        <v>79</v>
      </c>
    </row>
    <row r="142" spans="3:24" x14ac:dyDescent="0.25">
      <c r="C142" s="27" t="s">
        <v>27</v>
      </c>
      <c r="D142" s="27" t="s">
        <v>27</v>
      </c>
      <c r="E142" s="27" t="s">
        <v>28</v>
      </c>
      <c r="F142" s="27" t="s">
        <v>27</v>
      </c>
      <c r="H142" s="25" t="s">
        <v>27</v>
      </c>
      <c r="I142" s="25" t="s">
        <v>28</v>
      </c>
      <c r="J142" s="25" t="s">
        <v>28</v>
      </c>
      <c r="K142" s="25" t="s">
        <v>28</v>
      </c>
      <c r="M142" s="25" t="s">
        <v>28</v>
      </c>
      <c r="N142" s="25" t="s">
        <v>28</v>
      </c>
      <c r="O142" s="25" t="s">
        <v>28</v>
      </c>
      <c r="Q142" s="25" t="s">
        <v>28</v>
      </c>
      <c r="R142" s="25" t="s">
        <v>28</v>
      </c>
      <c r="S142" s="25" t="s">
        <v>27</v>
      </c>
      <c r="U142" s="25" t="s">
        <v>79</v>
      </c>
      <c r="V142" s="25" t="s">
        <v>79</v>
      </c>
      <c r="W142" s="25" t="s">
        <v>27</v>
      </c>
      <c r="X142" s="25" t="s">
        <v>79</v>
      </c>
    </row>
    <row r="143" spans="3:24" x14ac:dyDescent="0.25">
      <c r="C143" s="27" t="s">
        <v>28</v>
      </c>
      <c r="D143" s="27" t="s">
        <v>27</v>
      </c>
      <c r="E143" s="27" t="s">
        <v>28</v>
      </c>
      <c r="F143" s="27" t="s">
        <v>27</v>
      </c>
      <c r="H143" s="25" t="s">
        <v>27</v>
      </c>
      <c r="I143" s="25" t="s">
        <v>28</v>
      </c>
      <c r="J143" s="25" t="s">
        <v>28</v>
      </c>
      <c r="K143" s="25" t="s">
        <v>28</v>
      </c>
      <c r="M143" s="25" t="s">
        <v>28</v>
      </c>
      <c r="N143" s="25" t="s">
        <v>27</v>
      </c>
      <c r="O143" s="25" t="s">
        <v>28</v>
      </c>
      <c r="Q143" s="25" t="s">
        <v>28</v>
      </c>
      <c r="R143" s="25" t="s">
        <v>28</v>
      </c>
      <c r="S143" s="25" t="s">
        <v>27</v>
      </c>
      <c r="U143" s="25" t="s">
        <v>79</v>
      </c>
      <c r="V143" s="25" t="s">
        <v>79</v>
      </c>
      <c r="W143" s="25" t="s">
        <v>27</v>
      </c>
      <c r="X143" s="25" t="s">
        <v>79</v>
      </c>
    </row>
    <row r="144" spans="3:24" x14ac:dyDescent="0.25">
      <c r="C144" s="27" t="s">
        <v>28</v>
      </c>
      <c r="D144" s="27" t="s">
        <v>27</v>
      </c>
      <c r="E144" s="27" t="s">
        <v>28</v>
      </c>
      <c r="F144" s="27" t="s">
        <v>27</v>
      </c>
      <c r="H144" s="25" t="s">
        <v>27</v>
      </c>
      <c r="I144" s="25" t="s">
        <v>28</v>
      </c>
      <c r="J144" s="25" t="s">
        <v>28</v>
      </c>
      <c r="K144" s="25" t="s">
        <v>27</v>
      </c>
      <c r="M144" s="25" t="s">
        <v>28</v>
      </c>
      <c r="N144" s="25" t="s">
        <v>27</v>
      </c>
      <c r="O144" s="25" t="s">
        <v>28</v>
      </c>
      <c r="Q144" s="25" t="s">
        <v>28</v>
      </c>
      <c r="R144" s="25" t="s">
        <v>28</v>
      </c>
      <c r="S144" s="25" t="s">
        <v>27</v>
      </c>
      <c r="U144" s="25" t="s">
        <v>79</v>
      </c>
      <c r="V144" s="25" t="s">
        <v>79</v>
      </c>
      <c r="W144" s="25" t="s">
        <v>27</v>
      </c>
      <c r="X144" s="25" t="s">
        <v>79</v>
      </c>
    </row>
    <row r="145" spans="3:24" x14ac:dyDescent="0.25">
      <c r="C145" s="27" t="s">
        <v>28</v>
      </c>
      <c r="D145" s="27" t="s">
        <v>27</v>
      </c>
      <c r="E145" s="27" t="s">
        <v>28</v>
      </c>
      <c r="F145" s="27" t="s">
        <v>28</v>
      </c>
      <c r="H145" s="25" t="s">
        <v>27</v>
      </c>
      <c r="I145" s="25" t="s">
        <v>28</v>
      </c>
      <c r="J145" s="25" t="s">
        <v>28</v>
      </c>
      <c r="K145" s="25" t="s">
        <v>28</v>
      </c>
      <c r="M145" s="25" t="s">
        <v>28</v>
      </c>
      <c r="N145" s="25" t="s">
        <v>27</v>
      </c>
      <c r="O145" s="25" t="s">
        <v>28</v>
      </c>
      <c r="Q145" s="25" t="s">
        <v>28</v>
      </c>
      <c r="R145" s="25" t="s">
        <v>28</v>
      </c>
      <c r="S145" s="25" t="s">
        <v>27</v>
      </c>
      <c r="U145" s="25" t="s">
        <v>79</v>
      </c>
      <c r="V145" s="25" t="s">
        <v>79</v>
      </c>
      <c r="W145" s="25" t="s">
        <v>27</v>
      </c>
      <c r="X145" s="25" t="s">
        <v>79</v>
      </c>
    </row>
    <row r="146" spans="3:24" x14ac:dyDescent="0.25">
      <c r="C146" s="27" t="s">
        <v>28</v>
      </c>
      <c r="D146" s="27" t="s">
        <v>27</v>
      </c>
      <c r="E146" s="27" t="s">
        <v>28</v>
      </c>
      <c r="F146" s="27" t="s">
        <v>28</v>
      </c>
      <c r="H146" s="25" t="s">
        <v>27</v>
      </c>
      <c r="I146" s="25" t="s">
        <v>28</v>
      </c>
      <c r="J146" s="25" t="s">
        <v>28</v>
      </c>
      <c r="K146" s="25" t="s">
        <v>28</v>
      </c>
      <c r="M146" s="25" t="s">
        <v>28</v>
      </c>
      <c r="N146" s="25" t="s">
        <v>27</v>
      </c>
      <c r="O146" s="25" t="s">
        <v>28</v>
      </c>
      <c r="Q146" s="25" t="s">
        <v>28</v>
      </c>
      <c r="R146" s="25" t="s">
        <v>28</v>
      </c>
      <c r="S146" s="25" t="s">
        <v>27</v>
      </c>
      <c r="U146" s="25" t="s">
        <v>79</v>
      </c>
      <c r="V146" s="25" t="s">
        <v>79</v>
      </c>
      <c r="W146" s="25" t="s">
        <v>27</v>
      </c>
      <c r="X146" s="25" t="s">
        <v>79</v>
      </c>
    </row>
    <row r="147" spans="3:24" x14ac:dyDescent="0.25">
      <c r="C147" s="27" t="s">
        <v>27</v>
      </c>
      <c r="D147" s="27" t="s">
        <v>27</v>
      </c>
      <c r="E147" s="27" t="s">
        <v>28</v>
      </c>
      <c r="F147" s="27" t="s">
        <v>28</v>
      </c>
      <c r="H147" s="25" t="s">
        <v>27</v>
      </c>
      <c r="I147" s="25" t="s">
        <v>28</v>
      </c>
      <c r="J147" s="25" t="s">
        <v>27</v>
      </c>
      <c r="K147" s="25" t="s">
        <v>27</v>
      </c>
      <c r="M147" s="25" t="s">
        <v>28</v>
      </c>
      <c r="N147" s="25" t="s">
        <v>27</v>
      </c>
      <c r="O147" s="25" t="s">
        <v>27</v>
      </c>
      <c r="Q147" s="25" t="s">
        <v>28</v>
      </c>
      <c r="R147" s="25" t="s">
        <v>28</v>
      </c>
      <c r="S147" s="25" t="s">
        <v>27</v>
      </c>
      <c r="U147" s="25" t="s">
        <v>79</v>
      </c>
      <c r="V147" s="25" t="s">
        <v>79</v>
      </c>
      <c r="W147" s="25" t="s">
        <v>27</v>
      </c>
      <c r="X147" s="25" t="s">
        <v>79</v>
      </c>
    </row>
    <row r="148" spans="3:24" x14ac:dyDescent="0.25">
      <c r="C148" s="27" t="s">
        <v>28</v>
      </c>
      <c r="D148" s="27" t="s">
        <v>27</v>
      </c>
      <c r="E148" s="27" t="s">
        <v>28</v>
      </c>
      <c r="F148" s="27" t="s">
        <v>27</v>
      </c>
      <c r="H148" s="25" t="s">
        <v>27</v>
      </c>
      <c r="I148" s="25" t="s">
        <v>28</v>
      </c>
      <c r="J148" s="25" t="s">
        <v>27</v>
      </c>
      <c r="K148" s="25" t="s">
        <v>28</v>
      </c>
      <c r="M148" s="25" t="s">
        <v>27</v>
      </c>
      <c r="N148" s="25" t="s">
        <v>27</v>
      </c>
      <c r="O148" s="25" t="s">
        <v>28</v>
      </c>
      <c r="Q148" s="25" t="s">
        <v>28</v>
      </c>
      <c r="R148" s="25" t="s">
        <v>27</v>
      </c>
      <c r="S148" s="25" t="s">
        <v>27</v>
      </c>
      <c r="U148" s="25" t="s">
        <v>79</v>
      </c>
      <c r="V148" s="25" t="s">
        <v>79</v>
      </c>
      <c r="W148" s="25" t="s">
        <v>27</v>
      </c>
      <c r="X148" s="25" t="s">
        <v>79</v>
      </c>
    </row>
    <row r="149" spans="3:24" x14ac:dyDescent="0.25">
      <c r="C149" s="27" t="s">
        <v>28</v>
      </c>
      <c r="D149" s="27" t="s">
        <v>27</v>
      </c>
      <c r="E149" s="27" t="s">
        <v>28</v>
      </c>
      <c r="F149" s="27" t="s">
        <v>28</v>
      </c>
      <c r="H149" s="25" t="s">
        <v>27</v>
      </c>
      <c r="I149" s="25" t="s">
        <v>28</v>
      </c>
      <c r="J149" s="25" t="s">
        <v>27</v>
      </c>
      <c r="K149" s="25" t="s">
        <v>28</v>
      </c>
      <c r="M149" s="25" t="s">
        <v>28</v>
      </c>
      <c r="N149" s="25" t="s">
        <v>27</v>
      </c>
      <c r="O149" s="25" t="s">
        <v>28</v>
      </c>
      <c r="Q149" s="25" t="s">
        <v>28</v>
      </c>
      <c r="R149" s="25" t="s">
        <v>27</v>
      </c>
      <c r="S149" s="25" t="s">
        <v>27</v>
      </c>
      <c r="U149" s="25" t="s">
        <v>79</v>
      </c>
      <c r="V149" s="25" t="s">
        <v>79</v>
      </c>
      <c r="W149" s="25" t="s">
        <v>27</v>
      </c>
      <c r="X149" s="25" t="s">
        <v>79</v>
      </c>
    </row>
    <row r="150" spans="3:24" x14ac:dyDescent="0.25">
      <c r="C150" s="1">
        <f>+COUNTIF(C103:C149,"SI")</f>
        <v>7</v>
      </c>
      <c r="D150" s="1">
        <f t="shared" ref="D150:X150" si="1">+COUNTIF(D103:D149,"SI")</f>
        <v>46</v>
      </c>
      <c r="E150" s="1">
        <f t="shared" si="1"/>
        <v>7</v>
      </c>
      <c r="F150" s="1">
        <f t="shared" si="1"/>
        <v>23</v>
      </c>
      <c r="G150" s="1">
        <f t="shared" si="1"/>
        <v>0</v>
      </c>
      <c r="H150" s="1">
        <f t="shared" si="1"/>
        <v>47</v>
      </c>
      <c r="I150" s="1">
        <f t="shared" si="1"/>
        <v>8</v>
      </c>
      <c r="J150" s="1">
        <f t="shared" si="1"/>
        <v>11</v>
      </c>
      <c r="K150" s="1">
        <f t="shared" si="1"/>
        <v>5</v>
      </c>
      <c r="L150" s="1">
        <f t="shared" si="1"/>
        <v>0</v>
      </c>
      <c r="M150" s="1">
        <f t="shared" si="1"/>
        <v>4</v>
      </c>
      <c r="N150" s="1">
        <f t="shared" si="1"/>
        <v>31</v>
      </c>
      <c r="O150" s="1">
        <f t="shared" si="1"/>
        <v>5</v>
      </c>
      <c r="P150" s="1">
        <f t="shared" si="1"/>
        <v>0</v>
      </c>
      <c r="Q150" s="1">
        <f t="shared" si="1"/>
        <v>1</v>
      </c>
      <c r="R150" s="1">
        <f t="shared" si="1"/>
        <v>17</v>
      </c>
      <c r="S150" s="1">
        <f t="shared" si="1"/>
        <v>45</v>
      </c>
      <c r="T150" s="1">
        <f t="shared" si="1"/>
        <v>0</v>
      </c>
      <c r="U150" s="1">
        <f t="shared" si="1"/>
        <v>0</v>
      </c>
      <c r="V150" s="1">
        <f t="shared" si="1"/>
        <v>22</v>
      </c>
      <c r="W150" s="1">
        <f t="shared" si="1"/>
        <v>25</v>
      </c>
      <c r="X150" s="1">
        <f t="shared" si="1"/>
        <v>0</v>
      </c>
    </row>
    <row r="152" spans="3:24" x14ac:dyDescent="0.25">
      <c r="C152" s="27" t="s">
        <v>28</v>
      </c>
      <c r="D152" s="27" t="s">
        <v>27</v>
      </c>
      <c r="E152" s="27" t="s">
        <v>28</v>
      </c>
      <c r="F152" s="27" t="s">
        <v>28</v>
      </c>
      <c r="H152" s="25" t="s">
        <v>27</v>
      </c>
      <c r="I152" s="25" t="s">
        <v>28</v>
      </c>
      <c r="J152" s="25" t="s">
        <v>28</v>
      </c>
      <c r="K152" s="25" t="s">
        <v>28</v>
      </c>
      <c r="M152" s="25" t="s">
        <v>28</v>
      </c>
      <c r="N152" s="25" t="s">
        <v>28</v>
      </c>
      <c r="O152" s="25" t="s">
        <v>28</v>
      </c>
      <c r="Q152" s="25" t="s">
        <v>28</v>
      </c>
      <c r="R152" s="25" t="s">
        <v>28</v>
      </c>
      <c r="S152" s="25" t="s">
        <v>27</v>
      </c>
      <c r="U152" s="25" t="s">
        <v>79</v>
      </c>
      <c r="V152" s="25" t="s">
        <v>27</v>
      </c>
      <c r="W152" s="25" t="s">
        <v>79</v>
      </c>
      <c r="X152" s="25" t="s">
        <v>79</v>
      </c>
    </row>
    <row r="153" spans="3:24" x14ac:dyDescent="0.25">
      <c r="C153" s="27" t="s">
        <v>28</v>
      </c>
      <c r="D153" s="27" t="s">
        <v>27</v>
      </c>
      <c r="E153" s="27" t="s">
        <v>28</v>
      </c>
      <c r="F153" s="27" t="s">
        <v>28</v>
      </c>
      <c r="H153" s="25" t="s">
        <v>27</v>
      </c>
      <c r="I153" s="25" t="s">
        <v>28</v>
      </c>
      <c r="J153" s="25" t="s">
        <v>28</v>
      </c>
      <c r="K153" s="25" t="s">
        <v>28</v>
      </c>
      <c r="M153" s="25" t="s">
        <v>28</v>
      </c>
      <c r="N153" s="25" t="s">
        <v>28</v>
      </c>
      <c r="O153" s="25" t="s">
        <v>28</v>
      </c>
      <c r="Q153" s="25" t="s">
        <v>28</v>
      </c>
      <c r="R153" s="25" t="s">
        <v>28</v>
      </c>
      <c r="S153" s="25" t="s">
        <v>27</v>
      </c>
      <c r="U153" s="25" t="s">
        <v>79</v>
      </c>
      <c r="V153" s="25" t="s">
        <v>79</v>
      </c>
      <c r="W153" s="25" t="s">
        <v>79</v>
      </c>
      <c r="X153" s="25" t="s">
        <v>27</v>
      </c>
    </row>
    <row r="154" spans="3:24" x14ac:dyDescent="0.25">
      <c r="C154" s="27" t="s">
        <v>28</v>
      </c>
      <c r="D154" s="27" t="s">
        <v>28</v>
      </c>
      <c r="E154" s="27" t="s">
        <v>28</v>
      </c>
      <c r="F154" s="27" t="s">
        <v>28</v>
      </c>
      <c r="H154" s="25" t="s">
        <v>28</v>
      </c>
      <c r="I154" s="25" t="s">
        <v>28</v>
      </c>
      <c r="J154" s="25" t="s">
        <v>28</v>
      </c>
      <c r="K154" s="25" t="s">
        <v>28</v>
      </c>
      <c r="M154" s="25" t="s">
        <v>28</v>
      </c>
      <c r="N154" s="25" t="s">
        <v>28</v>
      </c>
      <c r="O154" s="25" t="s">
        <v>28</v>
      </c>
      <c r="Q154" s="25" t="s">
        <v>28</v>
      </c>
      <c r="R154" s="25" t="s">
        <v>28</v>
      </c>
      <c r="S154" s="25" t="s">
        <v>28</v>
      </c>
      <c r="U154" s="25" t="s">
        <v>79</v>
      </c>
      <c r="V154" s="25" t="s">
        <v>79</v>
      </c>
      <c r="W154" s="25" t="s">
        <v>27</v>
      </c>
      <c r="X154" s="25" t="s">
        <v>79</v>
      </c>
    </row>
    <row r="155" spans="3:24" x14ac:dyDescent="0.25">
      <c r="C155" s="27" t="s">
        <v>28</v>
      </c>
      <c r="D155" s="27" t="s">
        <v>28</v>
      </c>
      <c r="E155" s="27" t="s">
        <v>28</v>
      </c>
      <c r="F155" s="27" t="s">
        <v>28</v>
      </c>
      <c r="H155" s="25" t="s">
        <v>28</v>
      </c>
      <c r="I155" s="25" t="s">
        <v>28</v>
      </c>
      <c r="J155" s="25" t="s">
        <v>28</v>
      </c>
      <c r="K155" s="25" t="s">
        <v>27</v>
      </c>
      <c r="M155" s="25" t="s">
        <v>28</v>
      </c>
      <c r="N155" s="25" t="s">
        <v>27</v>
      </c>
      <c r="O155" s="25" t="s">
        <v>28</v>
      </c>
      <c r="Q155" s="25" t="s">
        <v>28</v>
      </c>
      <c r="R155" s="25" t="s">
        <v>28</v>
      </c>
      <c r="S155" s="25" t="s">
        <v>28</v>
      </c>
      <c r="U155" s="25" t="s">
        <v>79</v>
      </c>
      <c r="V155" s="25" t="s">
        <v>27</v>
      </c>
      <c r="W155" s="25" t="s">
        <v>79</v>
      </c>
      <c r="X155" s="25" t="s">
        <v>79</v>
      </c>
    </row>
    <row r="156" spans="3:24" x14ac:dyDescent="0.25">
      <c r="C156" s="27" t="s">
        <v>28</v>
      </c>
      <c r="D156" s="27" t="s">
        <v>27</v>
      </c>
      <c r="E156" s="27" t="s">
        <v>28</v>
      </c>
      <c r="F156" s="27" t="s">
        <v>28</v>
      </c>
      <c r="H156" s="25" t="s">
        <v>27</v>
      </c>
      <c r="I156" s="25" t="s">
        <v>28</v>
      </c>
      <c r="J156" s="25" t="s">
        <v>28</v>
      </c>
      <c r="K156" s="25" t="s">
        <v>27</v>
      </c>
      <c r="M156" s="25" t="s">
        <v>28</v>
      </c>
      <c r="N156" s="25" t="s">
        <v>28</v>
      </c>
      <c r="O156" s="25" t="s">
        <v>28</v>
      </c>
      <c r="Q156" s="25" t="s">
        <v>28</v>
      </c>
      <c r="R156" s="25" t="s">
        <v>28</v>
      </c>
      <c r="S156" s="25" t="s">
        <v>27</v>
      </c>
      <c r="U156" s="25" t="s">
        <v>79</v>
      </c>
      <c r="V156" s="25" t="s">
        <v>79</v>
      </c>
      <c r="W156" s="25" t="s">
        <v>79</v>
      </c>
      <c r="X156" s="25" t="s">
        <v>27</v>
      </c>
    </row>
    <row r="157" spans="3:24" x14ac:dyDescent="0.25">
      <c r="C157" s="27" t="s">
        <v>28</v>
      </c>
      <c r="D157" s="27" t="s">
        <v>27</v>
      </c>
      <c r="E157" s="27" t="s">
        <v>28</v>
      </c>
      <c r="F157" s="27" t="s">
        <v>28</v>
      </c>
      <c r="H157" s="25" t="s">
        <v>27</v>
      </c>
      <c r="I157" s="25" t="s">
        <v>27</v>
      </c>
      <c r="J157" s="25" t="s">
        <v>27</v>
      </c>
      <c r="K157" s="25" t="s">
        <v>28</v>
      </c>
      <c r="M157" s="25" t="s">
        <v>28</v>
      </c>
      <c r="N157" s="25" t="s">
        <v>27</v>
      </c>
      <c r="O157" s="25" t="s">
        <v>28</v>
      </c>
      <c r="Q157" s="25" t="s">
        <v>28</v>
      </c>
      <c r="R157" s="25" t="s">
        <v>28</v>
      </c>
      <c r="S157" s="25" t="s">
        <v>28</v>
      </c>
      <c r="U157" s="25" t="s">
        <v>79</v>
      </c>
      <c r="V157" s="25" t="s">
        <v>79</v>
      </c>
      <c r="W157" s="25" t="s">
        <v>27</v>
      </c>
      <c r="X157" s="25" t="s">
        <v>79</v>
      </c>
    </row>
    <row r="158" spans="3:24" x14ac:dyDescent="0.25">
      <c r="C158" s="27" t="s">
        <v>28</v>
      </c>
      <c r="D158" s="27" t="s">
        <v>27</v>
      </c>
      <c r="E158" s="27" t="s">
        <v>28</v>
      </c>
      <c r="F158" s="27" t="s">
        <v>28</v>
      </c>
      <c r="H158" s="25" t="s">
        <v>28</v>
      </c>
      <c r="I158" s="25" t="s">
        <v>28</v>
      </c>
      <c r="J158" s="25" t="s">
        <v>28</v>
      </c>
      <c r="K158" s="25" t="s">
        <v>28</v>
      </c>
      <c r="M158" s="25" t="s">
        <v>28</v>
      </c>
      <c r="N158" s="25" t="s">
        <v>28</v>
      </c>
      <c r="O158" s="25" t="s">
        <v>28</v>
      </c>
      <c r="Q158" s="25" t="s">
        <v>28</v>
      </c>
      <c r="R158" s="25" t="s">
        <v>28</v>
      </c>
      <c r="S158" s="25" t="s">
        <v>28</v>
      </c>
      <c r="U158" s="25" t="s">
        <v>79</v>
      </c>
      <c r="V158" s="25" t="s">
        <v>79</v>
      </c>
      <c r="W158" s="25" t="s">
        <v>27</v>
      </c>
      <c r="X158" s="25" t="s">
        <v>79</v>
      </c>
    </row>
    <row r="159" spans="3:24" x14ac:dyDescent="0.25">
      <c r="C159" s="27" t="s">
        <v>28</v>
      </c>
      <c r="D159" s="27" t="s">
        <v>27</v>
      </c>
      <c r="E159" s="27" t="s">
        <v>28</v>
      </c>
      <c r="F159" s="27" t="s">
        <v>28</v>
      </c>
      <c r="H159" s="25" t="s">
        <v>27</v>
      </c>
      <c r="I159" s="25" t="s">
        <v>28</v>
      </c>
      <c r="J159" s="25" t="s">
        <v>28</v>
      </c>
      <c r="K159" s="25" t="s">
        <v>28</v>
      </c>
      <c r="M159" s="25" t="s">
        <v>28</v>
      </c>
      <c r="N159" s="25" t="s">
        <v>28</v>
      </c>
      <c r="O159" s="25" t="s">
        <v>28</v>
      </c>
      <c r="Q159" s="25" t="s">
        <v>28</v>
      </c>
      <c r="R159" s="25" t="s">
        <v>28</v>
      </c>
      <c r="S159" s="25" t="s">
        <v>27</v>
      </c>
      <c r="U159" s="25" t="s">
        <v>79</v>
      </c>
      <c r="V159" s="25" t="s">
        <v>27</v>
      </c>
      <c r="W159" s="25" t="s">
        <v>79</v>
      </c>
      <c r="X159" s="25" t="s">
        <v>79</v>
      </c>
    </row>
    <row r="160" spans="3:24" x14ac:dyDescent="0.25">
      <c r="C160" s="27" t="s">
        <v>28</v>
      </c>
      <c r="D160" s="27" t="s">
        <v>27</v>
      </c>
      <c r="E160" s="27" t="s">
        <v>28</v>
      </c>
      <c r="F160" s="27" t="s">
        <v>27</v>
      </c>
      <c r="H160" s="25" t="s">
        <v>28</v>
      </c>
      <c r="I160" s="25" t="s">
        <v>28</v>
      </c>
      <c r="J160" s="25" t="s">
        <v>28</v>
      </c>
      <c r="K160" s="25" t="s">
        <v>28</v>
      </c>
      <c r="M160" s="25" t="s">
        <v>28</v>
      </c>
      <c r="N160" s="25" t="s">
        <v>28</v>
      </c>
      <c r="O160" s="25" t="s">
        <v>28</v>
      </c>
      <c r="Q160" s="25" t="s">
        <v>28</v>
      </c>
      <c r="R160" s="25" t="s">
        <v>28</v>
      </c>
      <c r="S160" s="25" t="s">
        <v>28</v>
      </c>
      <c r="U160" s="25" t="s">
        <v>79</v>
      </c>
      <c r="V160" s="25" t="s">
        <v>79</v>
      </c>
      <c r="W160" s="25" t="s">
        <v>27</v>
      </c>
      <c r="X160" s="25" t="s">
        <v>79</v>
      </c>
    </row>
    <row r="161" spans="3:28" x14ac:dyDescent="0.25">
      <c r="C161" s="27" t="s">
        <v>28</v>
      </c>
      <c r="D161" s="27" t="s">
        <v>27</v>
      </c>
      <c r="E161" s="27" t="s">
        <v>28</v>
      </c>
      <c r="F161" s="27" t="s">
        <v>27</v>
      </c>
      <c r="H161" s="25" t="s">
        <v>27</v>
      </c>
      <c r="I161" s="25" t="s">
        <v>28</v>
      </c>
      <c r="J161" s="25" t="s">
        <v>28</v>
      </c>
      <c r="K161" s="25" t="s">
        <v>28</v>
      </c>
      <c r="M161" s="25" t="s">
        <v>28</v>
      </c>
      <c r="N161" s="25" t="s">
        <v>28</v>
      </c>
      <c r="O161" s="25" t="s">
        <v>28</v>
      </c>
      <c r="Q161" s="25" t="s">
        <v>28</v>
      </c>
      <c r="R161" s="25" t="s">
        <v>28</v>
      </c>
      <c r="S161" s="25" t="s">
        <v>28</v>
      </c>
      <c r="U161" s="25" t="s">
        <v>79</v>
      </c>
      <c r="V161" s="25" t="s">
        <v>27</v>
      </c>
      <c r="W161" s="25" t="s">
        <v>79</v>
      </c>
      <c r="X161" s="25" t="s">
        <v>79</v>
      </c>
    </row>
    <row r="162" spans="3:28" x14ac:dyDescent="0.25">
      <c r="C162" s="27" t="s">
        <v>28</v>
      </c>
      <c r="D162" s="27" t="s">
        <v>28</v>
      </c>
      <c r="E162" s="27" t="s">
        <v>28</v>
      </c>
      <c r="F162" s="27" t="s">
        <v>28</v>
      </c>
      <c r="H162" s="25" t="s">
        <v>28</v>
      </c>
      <c r="I162" s="25" t="s">
        <v>28</v>
      </c>
      <c r="J162" s="25" t="s">
        <v>28</v>
      </c>
      <c r="K162" s="25" t="s">
        <v>28</v>
      </c>
      <c r="M162" s="25" t="s">
        <v>28</v>
      </c>
      <c r="N162" s="25" t="s">
        <v>28</v>
      </c>
      <c r="O162" s="25" t="s">
        <v>28</v>
      </c>
      <c r="Q162" s="25" t="s">
        <v>28</v>
      </c>
      <c r="R162" s="25" t="s">
        <v>28</v>
      </c>
      <c r="S162" s="25" t="s">
        <v>28</v>
      </c>
      <c r="U162" s="25" t="s">
        <v>79</v>
      </c>
      <c r="V162" s="25" t="s">
        <v>79</v>
      </c>
      <c r="W162" s="25" t="s">
        <v>79</v>
      </c>
      <c r="X162" s="25" t="s">
        <v>27</v>
      </c>
    </row>
    <row r="163" spans="3:28" x14ac:dyDescent="0.25">
      <c r="C163" s="27" t="s">
        <v>28</v>
      </c>
      <c r="D163" s="27" t="s">
        <v>27</v>
      </c>
      <c r="E163" s="27" t="s">
        <v>28</v>
      </c>
      <c r="F163" s="27" t="s">
        <v>28</v>
      </c>
      <c r="H163" s="25" t="s">
        <v>27</v>
      </c>
      <c r="I163" s="25" t="s">
        <v>28</v>
      </c>
      <c r="J163" s="25" t="s">
        <v>28</v>
      </c>
      <c r="K163" s="25" t="s">
        <v>28</v>
      </c>
      <c r="M163" s="25" t="s">
        <v>28</v>
      </c>
      <c r="N163" s="25" t="s">
        <v>28</v>
      </c>
      <c r="O163" s="25" t="s">
        <v>28</v>
      </c>
      <c r="Q163" s="25" t="s">
        <v>28</v>
      </c>
      <c r="R163" s="25" t="s">
        <v>28</v>
      </c>
      <c r="S163" s="25" t="s">
        <v>27</v>
      </c>
      <c r="U163" s="25" t="s">
        <v>79</v>
      </c>
      <c r="V163" s="25" t="s">
        <v>27</v>
      </c>
      <c r="W163" s="25" t="s">
        <v>79</v>
      </c>
      <c r="X163" s="25" t="s">
        <v>79</v>
      </c>
    </row>
    <row r="164" spans="3:28" x14ac:dyDescent="0.25">
      <c r="C164" s="27" t="s">
        <v>28</v>
      </c>
      <c r="D164" s="27" t="s">
        <v>27</v>
      </c>
      <c r="E164" s="27" t="s">
        <v>28</v>
      </c>
      <c r="F164" s="27" t="s">
        <v>28</v>
      </c>
      <c r="H164" s="25" t="s">
        <v>27</v>
      </c>
      <c r="I164" s="25" t="s">
        <v>28</v>
      </c>
      <c r="J164" s="25" t="s">
        <v>28</v>
      </c>
      <c r="K164" s="25" t="s">
        <v>28</v>
      </c>
      <c r="M164" s="25" t="s">
        <v>28</v>
      </c>
      <c r="N164" s="25" t="s">
        <v>28</v>
      </c>
      <c r="O164" s="25" t="s">
        <v>28</v>
      </c>
      <c r="Q164" s="25" t="s">
        <v>28</v>
      </c>
      <c r="R164" s="25" t="s">
        <v>28</v>
      </c>
      <c r="S164" s="25" t="s">
        <v>27</v>
      </c>
      <c r="U164" s="25" t="s">
        <v>79</v>
      </c>
      <c r="V164" s="25" t="s">
        <v>79</v>
      </c>
      <c r="W164" s="25" t="s">
        <v>27</v>
      </c>
      <c r="X164" s="25" t="s">
        <v>79</v>
      </c>
    </row>
    <row r="165" spans="3:28" x14ac:dyDescent="0.25">
      <c r="C165" s="27" t="s">
        <v>28</v>
      </c>
      <c r="D165" s="27" t="s">
        <v>27</v>
      </c>
      <c r="E165" s="27" t="s">
        <v>28</v>
      </c>
      <c r="F165" s="27" t="s">
        <v>27</v>
      </c>
      <c r="H165" s="25" t="s">
        <v>27</v>
      </c>
      <c r="I165" s="25" t="s">
        <v>28</v>
      </c>
      <c r="J165" s="25" t="s">
        <v>28</v>
      </c>
      <c r="K165" s="25" t="s">
        <v>28</v>
      </c>
      <c r="M165" s="25" t="s">
        <v>28</v>
      </c>
      <c r="N165" s="25" t="s">
        <v>28</v>
      </c>
      <c r="O165" s="25" t="s">
        <v>28</v>
      </c>
      <c r="Q165" s="25" t="s">
        <v>28</v>
      </c>
      <c r="R165" s="25" t="s">
        <v>28</v>
      </c>
      <c r="S165" s="25" t="s">
        <v>28</v>
      </c>
      <c r="U165" s="25" t="s">
        <v>79</v>
      </c>
      <c r="V165" s="25" t="s">
        <v>27</v>
      </c>
      <c r="W165" s="25" t="s">
        <v>79</v>
      </c>
      <c r="X165" s="25" t="s">
        <v>79</v>
      </c>
    </row>
    <row r="166" spans="3:28" x14ac:dyDescent="0.25">
      <c r="C166" s="27" t="s">
        <v>28</v>
      </c>
      <c r="D166" s="27" t="s">
        <v>28</v>
      </c>
      <c r="E166" s="27" t="s">
        <v>28</v>
      </c>
      <c r="F166" s="27" t="s">
        <v>28</v>
      </c>
      <c r="H166" s="25" t="s">
        <v>28</v>
      </c>
      <c r="I166" s="25" t="s">
        <v>28</v>
      </c>
      <c r="J166" s="25" t="s">
        <v>28</v>
      </c>
      <c r="K166" s="25" t="s">
        <v>28</v>
      </c>
      <c r="M166" s="25" t="s">
        <v>28</v>
      </c>
      <c r="N166" s="25" t="s">
        <v>28</v>
      </c>
      <c r="O166" s="25" t="s">
        <v>28</v>
      </c>
      <c r="Q166" s="25" t="s">
        <v>28</v>
      </c>
      <c r="R166" s="25" t="s">
        <v>28</v>
      </c>
      <c r="S166" s="25" t="s">
        <v>28</v>
      </c>
      <c r="U166" s="25" t="s">
        <v>79</v>
      </c>
      <c r="V166" s="25" t="s">
        <v>79</v>
      </c>
      <c r="W166" s="25" t="s">
        <v>27</v>
      </c>
      <c r="X166" s="25" t="s">
        <v>79</v>
      </c>
    </row>
    <row r="167" spans="3:28" x14ac:dyDescent="0.25">
      <c r="C167" s="27" t="s">
        <v>28</v>
      </c>
      <c r="D167" s="27" t="s">
        <v>28</v>
      </c>
      <c r="E167" s="27" t="s">
        <v>28</v>
      </c>
      <c r="F167" s="27" t="s">
        <v>28</v>
      </c>
      <c r="H167" s="25" t="s">
        <v>28</v>
      </c>
      <c r="I167" s="25" t="s">
        <v>28</v>
      </c>
      <c r="J167" s="25" t="s">
        <v>28</v>
      </c>
      <c r="K167" s="25" t="s">
        <v>28</v>
      </c>
      <c r="M167" s="25" t="s">
        <v>28</v>
      </c>
      <c r="N167" s="25" t="s">
        <v>28</v>
      </c>
      <c r="O167" s="25" t="s">
        <v>28</v>
      </c>
      <c r="Q167" s="25" t="s">
        <v>28</v>
      </c>
      <c r="R167" s="25" t="s">
        <v>28</v>
      </c>
      <c r="S167" s="25" t="s">
        <v>28</v>
      </c>
      <c r="U167" s="25" t="s">
        <v>79</v>
      </c>
      <c r="V167" s="25" t="s">
        <v>79</v>
      </c>
      <c r="W167" s="25" t="s">
        <v>27</v>
      </c>
      <c r="X167" s="25" t="s">
        <v>79</v>
      </c>
    </row>
    <row r="168" spans="3:28" x14ac:dyDescent="0.25">
      <c r="C168" s="27" t="s">
        <v>28</v>
      </c>
      <c r="D168" s="27" t="s">
        <v>27</v>
      </c>
      <c r="E168" s="27" t="s">
        <v>28</v>
      </c>
      <c r="F168" s="27" t="s">
        <v>28</v>
      </c>
      <c r="H168" s="25" t="s">
        <v>27</v>
      </c>
      <c r="I168" s="25" t="s">
        <v>28</v>
      </c>
      <c r="J168" s="25" t="s">
        <v>28</v>
      </c>
      <c r="K168" s="25" t="s">
        <v>28</v>
      </c>
      <c r="M168" s="25" t="s">
        <v>28</v>
      </c>
      <c r="N168" s="25" t="s">
        <v>28</v>
      </c>
      <c r="O168" s="25" t="s">
        <v>28</v>
      </c>
      <c r="Q168" s="25" t="s">
        <v>28</v>
      </c>
      <c r="R168" s="25" t="s">
        <v>28</v>
      </c>
      <c r="S168" s="25" t="s">
        <v>28</v>
      </c>
      <c r="U168" s="25" t="s">
        <v>79</v>
      </c>
      <c r="V168" s="25" t="s">
        <v>27</v>
      </c>
      <c r="W168" s="25" t="s">
        <v>79</v>
      </c>
      <c r="X168" s="25" t="s">
        <v>79</v>
      </c>
    </row>
    <row r="169" spans="3:28" x14ac:dyDescent="0.25">
      <c r="C169" s="27" t="s">
        <v>28</v>
      </c>
      <c r="D169" s="27" t="s">
        <v>27</v>
      </c>
      <c r="E169" s="27" t="s">
        <v>28</v>
      </c>
      <c r="F169" s="27" t="s">
        <v>28</v>
      </c>
      <c r="H169" s="25" t="s">
        <v>27</v>
      </c>
      <c r="I169" s="25" t="s">
        <v>28</v>
      </c>
      <c r="J169" s="25" t="s">
        <v>28</v>
      </c>
      <c r="K169" s="25" t="s">
        <v>28</v>
      </c>
      <c r="M169" s="25" t="s">
        <v>28</v>
      </c>
      <c r="N169" s="25" t="s">
        <v>28</v>
      </c>
      <c r="O169" s="25" t="s">
        <v>28</v>
      </c>
      <c r="Q169" s="25" t="s">
        <v>28</v>
      </c>
      <c r="R169" s="25" t="s">
        <v>28</v>
      </c>
      <c r="S169" s="25" t="s">
        <v>27</v>
      </c>
      <c r="U169" s="25" t="s">
        <v>79</v>
      </c>
      <c r="V169" s="25" t="s">
        <v>79</v>
      </c>
      <c r="W169" s="25" t="s">
        <v>27</v>
      </c>
      <c r="X169" s="25" t="s">
        <v>79</v>
      </c>
    </row>
    <row r="170" spans="3:28" x14ac:dyDescent="0.25">
      <c r="C170" s="27" t="s">
        <v>28</v>
      </c>
      <c r="D170" s="27" t="s">
        <v>27</v>
      </c>
      <c r="E170" s="27" t="s">
        <v>28</v>
      </c>
      <c r="F170" s="27" t="s">
        <v>28</v>
      </c>
      <c r="H170" s="25" t="s">
        <v>27</v>
      </c>
      <c r="I170" s="25" t="s">
        <v>28</v>
      </c>
      <c r="J170" s="25" t="s">
        <v>28</v>
      </c>
      <c r="K170" s="25" t="s">
        <v>28</v>
      </c>
      <c r="M170" s="25" t="s">
        <v>28</v>
      </c>
      <c r="N170" s="25" t="s">
        <v>28</v>
      </c>
      <c r="O170" s="25" t="s">
        <v>28</v>
      </c>
      <c r="Q170" s="25" t="s">
        <v>28</v>
      </c>
      <c r="R170" s="25" t="s">
        <v>28</v>
      </c>
      <c r="S170" s="25" t="s">
        <v>27</v>
      </c>
      <c r="U170" s="25" t="s">
        <v>79</v>
      </c>
      <c r="V170" s="25" t="s">
        <v>79</v>
      </c>
      <c r="W170" s="25" t="s">
        <v>27</v>
      </c>
      <c r="X170" s="25" t="s">
        <v>79</v>
      </c>
    </row>
    <row r="171" spans="3:28" x14ac:dyDescent="0.25">
      <c r="C171" s="27" t="s">
        <v>28</v>
      </c>
      <c r="D171" s="27" t="s">
        <v>27</v>
      </c>
      <c r="E171" s="27" t="s">
        <v>28</v>
      </c>
      <c r="F171" s="27" t="s">
        <v>28</v>
      </c>
      <c r="H171" s="25" t="s">
        <v>27</v>
      </c>
      <c r="I171" s="25" t="s">
        <v>28</v>
      </c>
      <c r="J171" s="25" t="s">
        <v>28</v>
      </c>
      <c r="K171" s="25" t="s">
        <v>28</v>
      </c>
      <c r="M171" s="25" t="s">
        <v>28</v>
      </c>
      <c r="N171" s="25" t="s">
        <v>28</v>
      </c>
      <c r="O171" s="25" t="s">
        <v>28</v>
      </c>
      <c r="Q171" s="25" t="s">
        <v>28</v>
      </c>
      <c r="R171" s="25" t="s">
        <v>28</v>
      </c>
      <c r="S171" s="25" t="s">
        <v>28</v>
      </c>
      <c r="U171" s="25" t="s">
        <v>79</v>
      </c>
      <c r="V171" s="25" t="s">
        <v>27</v>
      </c>
      <c r="W171" s="25" t="s">
        <v>79</v>
      </c>
      <c r="X171" s="25" t="s">
        <v>79</v>
      </c>
    </row>
    <row r="172" spans="3:28" x14ac:dyDescent="0.25">
      <c r="C172" s="27" t="s">
        <v>28</v>
      </c>
      <c r="D172" s="27" t="s">
        <v>27</v>
      </c>
      <c r="E172" s="27" t="s">
        <v>28</v>
      </c>
      <c r="F172" s="27" t="s">
        <v>28</v>
      </c>
      <c r="H172" s="25" t="s">
        <v>27</v>
      </c>
      <c r="I172" s="25" t="s">
        <v>28</v>
      </c>
      <c r="J172" s="25" t="s">
        <v>28</v>
      </c>
      <c r="K172" s="25" t="s">
        <v>28</v>
      </c>
      <c r="M172" s="25" t="s">
        <v>28</v>
      </c>
      <c r="N172" s="25" t="s">
        <v>28</v>
      </c>
      <c r="O172" s="25" t="s">
        <v>28</v>
      </c>
      <c r="Q172" s="25" t="s">
        <v>28</v>
      </c>
      <c r="R172" s="25" t="s">
        <v>28</v>
      </c>
      <c r="S172" s="25" t="s">
        <v>27</v>
      </c>
      <c r="U172" s="25" t="s">
        <v>79</v>
      </c>
      <c r="V172" s="25" t="s">
        <v>27</v>
      </c>
      <c r="W172" s="25" t="s">
        <v>79</v>
      </c>
      <c r="X172" s="25" t="s">
        <v>79</v>
      </c>
    </row>
    <row r="173" spans="3:28" ht="15.75" thickBot="1" x14ac:dyDescent="0.3">
      <c r="C173" s="28" t="s">
        <v>28</v>
      </c>
      <c r="D173" s="28" t="s">
        <v>27</v>
      </c>
      <c r="E173" s="28" t="s">
        <v>28</v>
      </c>
      <c r="F173" s="28" t="s">
        <v>28</v>
      </c>
      <c r="H173" s="26" t="s">
        <v>27</v>
      </c>
      <c r="I173" s="26" t="s">
        <v>28</v>
      </c>
      <c r="J173" s="26" t="s">
        <v>28</v>
      </c>
      <c r="K173" s="26" t="s">
        <v>28</v>
      </c>
      <c r="M173" s="26" t="s">
        <v>28</v>
      </c>
      <c r="N173" s="26" t="s">
        <v>28</v>
      </c>
      <c r="O173" s="26" t="s">
        <v>28</v>
      </c>
      <c r="Q173" s="26" t="s">
        <v>28</v>
      </c>
      <c r="R173" s="26" t="s">
        <v>28</v>
      </c>
      <c r="S173" s="26" t="s">
        <v>27</v>
      </c>
      <c r="U173" s="26" t="s">
        <v>79</v>
      </c>
      <c r="V173" s="26" t="s">
        <v>79</v>
      </c>
      <c r="W173" s="26" t="s">
        <v>27</v>
      </c>
      <c r="X173" s="26" t="s">
        <v>79</v>
      </c>
    </row>
    <row r="174" spans="3:28" x14ac:dyDescent="0.25">
      <c r="C174" s="1">
        <f>+COUNTIF(C152:C173,"SI")</f>
        <v>0</v>
      </c>
      <c r="D174" s="1">
        <f t="shared" ref="D174:G174" si="2">+COUNTIF(D152:D173,"SI")</f>
        <v>17</v>
      </c>
      <c r="E174" s="1">
        <f t="shared" si="2"/>
        <v>0</v>
      </c>
      <c r="F174" s="1">
        <f t="shared" si="2"/>
        <v>3</v>
      </c>
      <c r="G174" s="1">
        <f t="shared" si="2"/>
        <v>0</v>
      </c>
      <c r="H174" s="1">
        <f t="shared" ref="H174" si="3">+COUNTIF(H152:H173,"SI")</f>
        <v>15</v>
      </c>
      <c r="I174" s="1">
        <f t="shared" ref="I174" si="4">+COUNTIF(I152:I173,"SI")</f>
        <v>1</v>
      </c>
      <c r="J174" s="1">
        <f t="shared" ref="J174:K174" si="5">+COUNTIF(J152:J173,"SI")</f>
        <v>1</v>
      </c>
      <c r="K174" s="1">
        <f t="shared" si="5"/>
        <v>2</v>
      </c>
      <c r="L174" s="1">
        <f t="shared" ref="L174" si="6">+COUNTIF(L152:L173,"SI")</f>
        <v>0</v>
      </c>
      <c r="M174" s="1">
        <f t="shared" ref="M174" si="7">+COUNTIF(M152:M173,"SI")</f>
        <v>0</v>
      </c>
      <c r="N174" s="1">
        <f t="shared" ref="N174:O174" si="8">+COUNTIF(N152:N173,"SI")</f>
        <v>2</v>
      </c>
      <c r="O174" s="1">
        <f t="shared" si="8"/>
        <v>0</v>
      </c>
      <c r="P174" s="1">
        <f t="shared" ref="P174" si="9">+COUNTIF(P152:P173,"SI")</f>
        <v>0</v>
      </c>
      <c r="Q174" s="1">
        <f t="shared" ref="Q174" si="10">+COUNTIF(Q152:Q173,"SI")</f>
        <v>0</v>
      </c>
      <c r="R174" s="1">
        <f t="shared" ref="R174:S174" si="11">+COUNTIF(R152:R173,"SI")</f>
        <v>0</v>
      </c>
      <c r="S174" s="1">
        <f t="shared" si="11"/>
        <v>10</v>
      </c>
      <c r="T174" s="1">
        <f t="shared" ref="T174" si="12">+COUNTIF(T152:T173,"SI")</f>
        <v>0</v>
      </c>
      <c r="U174" s="1">
        <f t="shared" ref="U174" si="13">+COUNTIF(U152:U173,"SI")</f>
        <v>0</v>
      </c>
      <c r="V174" s="1">
        <f t="shared" ref="V174:W174" si="14">+COUNTIF(V152:V173,"SI")</f>
        <v>9</v>
      </c>
      <c r="W174" s="1">
        <f t="shared" si="14"/>
        <v>10</v>
      </c>
      <c r="X174" s="1">
        <f t="shared" ref="X174" si="15">+COUNTIF(X152:X173,"SI")</f>
        <v>3</v>
      </c>
      <c r="Y174" s="1">
        <f t="shared" ref="Y174" si="16">+COUNTIF(Y152:Y173,"SI")</f>
        <v>0</v>
      </c>
      <c r="Z174" s="1">
        <f t="shared" ref="Z174:AA174" si="17">+COUNTIF(Z152:Z173,"SI")</f>
        <v>0</v>
      </c>
      <c r="AA174" s="1">
        <f t="shared" si="17"/>
        <v>0</v>
      </c>
      <c r="AB174" s="1">
        <f t="shared" ref="AB174" si="18">+COUNTIF(AB152:AB173,"SI")</f>
        <v>0</v>
      </c>
    </row>
    <row r="176" spans="3:28" x14ac:dyDescent="0.25">
      <c r="C176" s="27" t="s">
        <v>28</v>
      </c>
      <c r="D176" s="27" t="s">
        <v>27</v>
      </c>
      <c r="E176" s="27" t="s">
        <v>28</v>
      </c>
      <c r="F176" s="27" t="s">
        <v>28</v>
      </c>
    </row>
    <row r="177" spans="3:6" x14ac:dyDescent="0.25">
      <c r="C177" s="27" t="s">
        <v>27</v>
      </c>
      <c r="D177" s="27" t="s">
        <v>27</v>
      </c>
      <c r="E177" s="27" t="s">
        <v>28</v>
      </c>
      <c r="F177" s="27" t="s">
        <v>28</v>
      </c>
    </row>
    <row r="178" spans="3:6" x14ac:dyDescent="0.25">
      <c r="C178" s="27" t="s">
        <v>28</v>
      </c>
      <c r="D178" s="27" t="s">
        <v>27</v>
      </c>
      <c r="E178" s="27" t="s">
        <v>28</v>
      </c>
      <c r="F178" s="27" t="s">
        <v>27</v>
      </c>
    </row>
    <row r="179" spans="3:6" x14ac:dyDescent="0.25">
      <c r="C179" s="27" t="s">
        <v>27</v>
      </c>
      <c r="D179" s="27" t="s">
        <v>27</v>
      </c>
      <c r="E179" s="27" t="s">
        <v>27</v>
      </c>
      <c r="F179" s="27" t="s">
        <v>27</v>
      </c>
    </row>
    <row r="180" spans="3:6" x14ac:dyDescent="0.25">
      <c r="C180" s="27" t="s">
        <v>28</v>
      </c>
      <c r="D180" s="27" t="s">
        <v>27</v>
      </c>
      <c r="E180" s="27" t="s">
        <v>28</v>
      </c>
      <c r="F180" s="27" t="s">
        <v>27</v>
      </c>
    </row>
    <row r="181" spans="3:6" x14ac:dyDescent="0.25">
      <c r="C181" s="27" t="s">
        <v>28</v>
      </c>
      <c r="D181" s="27" t="s">
        <v>27</v>
      </c>
      <c r="E181" s="27" t="s">
        <v>28</v>
      </c>
      <c r="F181" s="27" t="s">
        <v>27</v>
      </c>
    </row>
    <row r="182" spans="3:6" x14ac:dyDescent="0.25">
      <c r="C182" s="27" t="s">
        <v>27</v>
      </c>
      <c r="D182" s="27" t="s">
        <v>27</v>
      </c>
      <c r="E182" s="27" t="s">
        <v>28</v>
      </c>
      <c r="F182" s="27" t="s">
        <v>27</v>
      </c>
    </row>
    <row r="183" spans="3:6" x14ac:dyDescent="0.25">
      <c r="C183" s="27" t="s">
        <v>28</v>
      </c>
      <c r="D183" s="27" t="s">
        <v>27</v>
      </c>
      <c r="E183" s="27" t="s">
        <v>27</v>
      </c>
      <c r="F183" s="27" t="s">
        <v>27</v>
      </c>
    </row>
    <row r="184" spans="3:6" x14ac:dyDescent="0.25">
      <c r="C184" s="27" t="s">
        <v>27</v>
      </c>
      <c r="D184" s="27" t="s">
        <v>27</v>
      </c>
      <c r="E184" s="27" t="s">
        <v>28</v>
      </c>
      <c r="F184" s="27" t="s">
        <v>27</v>
      </c>
    </row>
    <row r="185" spans="3:6" x14ac:dyDescent="0.25">
      <c r="C185" s="27" t="s">
        <v>28</v>
      </c>
      <c r="D185" s="27" t="s">
        <v>27</v>
      </c>
      <c r="E185" s="27" t="s">
        <v>28</v>
      </c>
      <c r="F185" s="27" t="s">
        <v>27</v>
      </c>
    </row>
    <row r="186" spans="3:6" x14ac:dyDescent="0.25">
      <c r="C186" s="27" t="s">
        <v>28</v>
      </c>
      <c r="D186" s="27" t="s">
        <v>27</v>
      </c>
      <c r="E186" s="27" t="s">
        <v>28</v>
      </c>
      <c r="F186" s="27" t="s">
        <v>27</v>
      </c>
    </row>
    <row r="187" spans="3:6" x14ac:dyDescent="0.25">
      <c r="C187" s="27" t="s">
        <v>27</v>
      </c>
      <c r="D187" s="27" t="s">
        <v>27</v>
      </c>
      <c r="E187" s="27" t="s">
        <v>28</v>
      </c>
      <c r="F187" s="27" t="s">
        <v>27</v>
      </c>
    </row>
    <row r="188" spans="3:6" x14ac:dyDescent="0.25">
      <c r="C188" s="27" t="s">
        <v>27</v>
      </c>
      <c r="D188" s="27" t="s">
        <v>27</v>
      </c>
      <c r="E188" s="27" t="s">
        <v>28</v>
      </c>
      <c r="F188" s="27" t="s">
        <v>27</v>
      </c>
    </row>
    <row r="189" spans="3:6" x14ac:dyDescent="0.25">
      <c r="C189" s="27" t="s">
        <v>27</v>
      </c>
      <c r="D189" s="27" t="s">
        <v>27</v>
      </c>
      <c r="E189" s="27" t="s">
        <v>28</v>
      </c>
      <c r="F189" s="27" t="s">
        <v>27</v>
      </c>
    </row>
    <row r="190" spans="3:6" x14ac:dyDescent="0.25">
      <c r="C190" s="27" t="s">
        <v>27</v>
      </c>
      <c r="D190" s="27" t="s">
        <v>27</v>
      </c>
      <c r="E190" s="27" t="s">
        <v>28</v>
      </c>
      <c r="F190" s="27" t="s">
        <v>27</v>
      </c>
    </row>
    <row r="191" spans="3:6" x14ac:dyDescent="0.25">
      <c r="C191" s="27" t="s">
        <v>27</v>
      </c>
      <c r="D191" s="27" t="s">
        <v>27</v>
      </c>
      <c r="E191" s="27" t="s">
        <v>28</v>
      </c>
      <c r="F191" s="27" t="s">
        <v>27</v>
      </c>
    </row>
    <row r="192" spans="3:6" x14ac:dyDescent="0.25">
      <c r="C192" s="27" t="s">
        <v>27</v>
      </c>
      <c r="D192" s="27" t="s">
        <v>27</v>
      </c>
      <c r="E192" s="27" t="s">
        <v>28</v>
      </c>
      <c r="F192" s="27" t="s">
        <v>27</v>
      </c>
    </row>
    <row r="193" spans="3:6" x14ac:dyDescent="0.25">
      <c r="C193" s="27" t="s">
        <v>28</v>
      </c>
      <c r="D193" s="27" t="s">
        <v>27</v>
      </c>
      <c r="E193" s="27" t="s">
        <v>28</v>
      </c>
      <c r="F193" s="27" t="s">
        <v>27</v>
      </c>
    </row>
    <row r="194" spans="3:6" x14ac:dyDescent="0.25">
      <c r="C194" s="27" t="s">
        <v>27</v>
      </c>
      <c r="D194" s="27" t="s">
        <v>27</v>
      </c>
      <c r="E194" s="27" t="s">
        <v>28</v>
      </c>
      <c r="F194" s="27" t="s">
        <v>27</v>
      </c>
    </row>
    <row r="195" spans="3:6" x14ac:dyDescent="0.25">
      <c r="C195" s="1">
        <f>+COUNTIF(C176:C194,"SI")</f>
        <v>11</v>
      </c>
      <c r="D195" s="1">
        <f t="shared" ref="D195:F195" si="19">+COUNTIF(D176:D194,"SI")</f>
        <v>19</v>
      </c>
      <c r="E195" s="1">
        <f t="shared" si="19"/>
        <v>2</v>
      </c>
      <c r="F195" s="1">
        <f t="shared" si="19"/>
        <v>17</v>
      </c>
    </row>
  </sheetData>
  <mergeCells count="25">
    <mergeCell ref="B4:G5"/>
    <mergeCell ref="D6:G6"/>
    <mergeCell ref="B8:B11"/>
    <mergeCell ref="E8:E11"/>
    <mergeCell ref="F8:F11"/>
    <mergeCell ref="G8:G11"/>
    <mergeCell ref="B6:B7"/>
    <mergeCell ref="B12:B15"/>
    <mergeCell ref="E12:E15"/>
    <mergeCell ref="F12:F15"/>
    <mergeCell ref="G12:G15"/>
    <mergeCell ref="B16:B18"/>
    <mergeCell ref="E16:E18"/>
    <mergeCell ref="F16:F18"/>
    <mergeCell ref="G16:G18"/>
    <mergeCell ref="B19:B22"/>
    <mergeCell ref="E19:E22"/>
    <mergeCell ref="F19:F22"/>
    <mergeCell ref="G19:G22"/>
    <mergeCell ref="B23:B24"/>
    <mergeCell ref="C23:C24"/>
    <mergeCell ref="D23:D24"/>
    <mergeCell ref="E23:E24"/>
    <mergeCell ref="F23:F24"/>
    <mergeCell ref="G23:G24"/>
  </mergeCells>
  <dataValidations count="9">
    <dataValidation type="list" allowBlank="1" showInputMessage="1" showErrorMessage="1" prompt="Solo introducir datos de lista desplegable" sqref="C32:E78 G32:I53 M103:O149 M152:O173" xr:uid="{00000000-0002-0000-0100-000000000000}">
      <formula1>$AI$11:$AI$12</formula1>
    </dataValidation>
    <dataValidation type="list" allowBlank="1" showInputMessage="1" showErrorMessage="1" error="ERROR. No introduzca otro valores, que no estan en la lista. " prompt="Introducir valores de la lista desplegable" sqref="C84:F95 C100:F100 C103:F119 C126:F133 C152:F154 C178:F189 C194:F194" xr:uid="{00000000-0002-0000-0100-000001000000}">
      <formula1>$AI$11:$AI$12</formula1>
    </dataValidation>
    <dataValidation type="list" allowBlank="1" showInputMessage="1" showErrorMessage="1" sqref="C82:F83 E134:F134 C155:F155 C176:F177" xr:uid="{00000000-0002-0000-0100-000002000000}">
      <formula1>$AI$11:$AI$12</formula1>
    </dataValidation>
    <dataValidation type="list" allowBlank="1" showInputMessage="1" showErrorMessage="1" error="ERROR. No introduzca otro valores, que no estan en la lista. " prompt="Introducir valores de la lista desplegable." sqref="C96:F99 C120:F125 C190:F193" xr:uid="{00000000-0002-0000-0100-000003000000}">
      <formula1>$AI$11:$AI$12</formula1>
    </dataValidation>
    <dataValidation type="list" allowBlank="1" showInputMessage="1" showErrorMessage="1" error="No permite introducir datos que no estan en la lista desplegable. " prompt="Solo introducir los datos de lista despegable." sqref="C134" xr:uid="{00000000-0002-0000-0100-000004000000}">
      <formula1>$AI$11:$AI$12</formula1>
    </dataValidation>
    <dataValidation type="list" errorStyle="information" allowBlank="1" showInputMessage="1" showErrorMessage="1" error="Solo introducir datos de la lista." sqref="D134" xr:uid="{00000000-0002-0000-0100-000005000000}">
      <formula1>$AI$11:$AI$12</formula1>
    </dataValidation>
    <dataValidation type="list" allowBlank="1" showInputMessage="1" showErrorMessage="1" prompt="Introducir valores de la lista desplegable" sqref="C135:F149 H103:K149 C156:F173 H152:K173" xr:uid="{00000000-0002-0000-0100-000006000000}">
      <formula1>$AI$11:$AI$12</formula1>
    </dataValidation>
    <dataValidation type="list" allowBlank="1" showInputMessage="1" showErrorMessage="1" prompt="Introducir datos de la lista desplegable. " sqref="Q103:S149 Q152:S173" xr:uid="{00000000-0002-0000-0100-000007000000}">
      <formula1>$AI$11:$AI$12</formula1>
    </dataValidation>
    <dataValidation type="list" allowBlank="1" showInputMessage="1" showErrorMessage="1" prompt="Introducir solo datos de la lista desplegable._x000a_" sqref="U103:X149 U152:X173" xr:uid="{00000000-0002-0000-0100-000008000000}">
      <formula1>$AI$11:$AJ$11</formula1>
    </dataValidation>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X55"/>
  <sheetViews>
    <sheetView workbookViewId="0">
      <selection activeCell="D10" sqref="D10"/>
    </sheetView>
  </sheetViews>
  <sheetFormatPr baseColWidth="10" defaultRowHeight="15" x14ac:dyDescent="0.25"/>
  <cols>
    <col min="1" max="1" width="34.85546875" customWidth="1"/>
    <col min="2" max="2" width="14.7109375" customWidth="1"/>
    <col min="3" max="4" width="17.140625" customWidth="1"/>
    <col min="5" max="5" width="13.28515625" customWidth="1"/>
    <col min="6" max="7" width="16" customWidth="1"/>
    <col min="9" max="10" width="17" customWidth="1"/>
    <col min="12" max="13" width="16" customWidth="1"/>
    <col min="15" max="15" width="13.28515625" customWidth="1"/>
    <col min="16" max="16" width="16.28515625" customWidth="1"/>
    <col min="21" max="21" width="16.85546875" customWidth="1"/>
    <col min="22" max="22" width="18.140625" customWidth="1"/>
  </cols>
  <sheetData>
    <row r="2" spans="1:24" ht="15.75" thickBot="1" x14ac:dyDescent="0.3">
      <c r="A2">
        <v>55000</v>
      </c>
    </row>
    <row r="3" spans="1:24" ht="15" customHeight="1" x14ac:dyDescent="0.25">
      <c r="A3">
        <v>100000</v>
      </c>
      <c r="B3" s="74"/>
      <c r="C3" s="252" t="s">
        <v>115</v>
      </c>
      <c r="D3" s="252" t="s">
        <v>116</v>
      </c>
      <c r="E3" s="252" t="s">
        <v>106</v>
      </c>
      <c r="F3" s="252"/>
      <c r="G3" s="252"/>
      <c r="H3" s="252" t="s">
        <v>107</v>
      </c>
      <c r="I3" s="252"/>
      <c r="J3" s="252"/>
      <c r="K3" s="252" t="s">
        <v>108</v>
      </c>
      <c r="L3" s="252"/>
      <c r="M3" s="252"/>
      <c r="N3" s="252" t="s">
        <v>109</v>
      </c>
      <c r="O3" s="252"/>
      <c r="P3" s="256"/>
      <c r="T3" s="80" t="s">
        <v>127</v>
      </c>
      <c r="U3" s="82" t="s">
        <v>131</v>
      </c>
      <c r="V3" s="81" t="s">
        <v>130</v>
      </c>
    </row>
    <row r="4" spans="1:24" ht="15.75" x14ac:dyDescent="0.25">
      <c r="A4">
        <v>63000</v>
      </c>
      <c r="B4" s="65" t="s">
        <v>113</v>
      </c>
      <c r="C4" s="253"/>
      <c r="D4" s="253"/>
      <c r="E4" s="59" t="s">
        <v>113</v>
      </c>
      <c r="F4" s="59" t="s">
        <v>115</v>
      </c>
      <c r="G4" s="59" t="s">
        <v>116</v>
      </c>
      <c r="H4" s="59" t="s">
        <v>113</v>
      </c>
      <c r="I4" s="59" t="s">
        <v>115</v>
      </c>
      <c r="J4" s="59" t="s">
        <v>116</v>
      </c>
      <c r="K4" s="59" t="s">
        <v>113</v>
      </c>
      <c r="L4" s="59" t="s">
        <v>115</v>
      </c>
      <c r="M4" s="59" t="s">
        <v>116</v>
      </c>
      <c r="N4" s="59" t="s">
        <v>113</v>
      </c>
      <c r="O4" s="59" t="s">
        <v>115</v>
      </c>
      <c r="P4" s="66" t="s">
        <v>116</v>
      </c>
      <c r="T4" s="83" t="s">
        <v>128</v>
      </c>
      <c r="U4" s="84">
        <v>0</v>
      </c>
      <c r="V4" s="79">
        <v>0</v>
      </c>
      <c r="X4" s="84">
        <v>0</v>
      </c>
    </row>
    <row r="5" spans="1:24" ht="25.5" x14ac:dyDescent="0.25">
      <c r="A5">
        <v>124000</v>
      </c>
      <c r="B5" s="67" t="s">
        <v>114</v>
      </c>
      <c r="C5" s="60">
        <v>14</v>
      </c>
      <c r="D5" s="60">
        <v>18</v>
      </c>
      <c r="E5" s="61" t="s">
        <v>117</v>
      </c>
      <c r="F5" s="60">
        <v>86</v>
      </c>
      <c r="G5" s="60">
        <v>81</v>
      </c>
      <c r="H5" s="62" t="s">
        <v>121</v>
      </c>
      <c r="I5" s="60">
        <v>20</v>
      </c>
      <c r="J5" s="60">
        <v>11</v>
      </c>
      <c r="K5" s="63" t="s">
        <v>126</v>
      </c>
      <c r="L5" s="60">
        <v>13</v>
      </c>
      <c r="M5" s="60">
        <v>5</v>
      </c>
      <c r="N5" s="64" t="s">
        <v>75</v>
      </c>
      <c r="O5" s="60">
        <v>29</v>
      </c>
      <c r="P5" s="68">
        <v>2</v>
      </c>
      <c r="T5" s="83" t="s">
        <v>0</v>
      </c>
      <c r="U5" s="84">
        <v>40</v>
      </c>
      <c r="V5" s="79">
        <v>19</v>
      </c>
      <c r="X5" s="84">
        <v>40</v>
      </c>
    </row>
    <row r="6" spans="1:24" ht="22.5" customHeight="1" x14ac:dyDescent="0.25">
      <c r="B6" s="248" t="s">
        <v>110</v>
      </c>
      <c r="C6" s="249">
        <v>65</v>
      </c>
      <c r="D6" s="249">
        <v>82</v>
      </c>
      <c r="E6" s="250" t="s">
        <v>118</v>
      </c>
      <c r="F6" s="249">
        <v>17</v>
      </c>
      <c r="G6" s="249">
        <v>27</v>
      </c>
      <c r="H6" s="251" t="s">
        <v>122</v>
      </c>
      <c r="I6" s="249">
        <v>12</v>
      </c>
      <c r="J6" s="249">
        <v>50</v>
      </c>
      <c r="K6" s="257" t="s">
        <v>124</v>
      </c>
      <c r="L6" s="249">
        <v>44</v>
      </c>
      <c r="M6" s="249">
        <v>23</v>
      </c>
      <c r="N6" s="258" t="s">
        <v>76</v>
      </c>
      <c r="O6" s="249">
        <v>39</v>
      </c>
      <c r="P6" s="254">
        <v>42</v>
      </c>
      <c r="T6" s="83" t="s">
        <v>1</v>
      </c>
      <c r="U6" s="84">
        <v>32</v>
      </c>
      <c r="V6" s="79">
        <v>47</v>
      </c>
      <c r="X6" s="84">
        <v>32</v>
      </c>
    </row>
    <row r="7" spans="1:24" ht="15.75" x14ac:dyDescent="0.25">
      <c r="B7" s="248"/>
      <c r="C7" s="249"/>
      <c r="D7" s="249"/>
      <c r="E7" s="250"/>
      <c r="F7" s="249"/>
      <c r="G7" s="249"/>
      <c r="H7" s="251"/>
      <c r="I7" s="249"/>
      <c r="J7" s="249"/>
      <c r="K7" s="257"/>
      <c r="L7" s="249"/>
      <c r="M7" s="249"/>
      <c r="N7" s="258"/>
      <c r="O7" s="249"/>
      <c r="P7" s="255"/>
      <c r="T7" s="83" t="s">
        <v>2</v>
      </c>
      <c r="U7" s="84">
        <v>14</v>
      </c>
      <c r="V7" s="79">
        <v>22</v>
      </c>
      <c r="X7" s="84">
        <v>14</v>
      </c>
    </row>
    <row r="8" spans="1:24" ht="39" thickBot="1" x14ac:dyDescent="0.3">
      <c r="B8" s="67" t="s">
        <v>111</v>
      </c>
      <c r="C8" s="60">
        <v>21</v>
      </c>
      <c r="D8" s="60">
        <v>9</v>
      </c>
      <c r="E8" s="61" t="s">
        <v>119</v>
      </c>
      <c r="F8" s="60">
        <v>43</v>
      </c>
      <c r="G8" s="60">
        <v>21</v>
      </c>
      <c r="H8" s="62" t="s">
        <v>123</v>
      </c>
      <c r="I8" s="60">
        <v>46</v>
      </c>
      <c r="J8" s="60">
        <v>19</v>
      </c>
      <c r="K8" s="77" t="s">
        <v>125</v>
      </c>
      <c r="L8" s="60">
        <v>59</v>
      </c>
      <c r="M8" s="60">
        <v>74</v>
      </c>
      <c r="N8" s="64" t="s">
        <v>77</v>
      </c>
      <c r="O8" s="60">
        <v>15</v>
      </c>
      <c r="P8" s="68">
        <v>41</v>
      </c>
      <c r="T8" s="85" t="s">
        <v>129</v>
      </c>
      <c r="U8" s="86">
        <v>86</v>
      </c>
      <c r="V8" s="87">
        <v>88</v>
      </c>
    </row>
    <row r="9" spans="1:24" ht="26.25" thickBot="1" x14ac:dyDescent="0.3">
      <c r="B9" s="69" t="s">
        <v>112</v>
      </c>
      <c r="C9" s="70">
        <v>56</v>
      </c>
      <c r="D9" s="70">
        <v>43</v>
      </c>
      <c r="E9" s="71" t="s">
        <v>120</v>
      </c>
      <c r="F9" s="70">
        <v>10</v>
      </c>
      <c r="G9" s="70">
        <v>16</v>
      </c>
      <c r="H9" s="75"/>
      <c r="I9" s="76"/>
      <c r="J9" s="76"/>
      <c r="K9" s="78"/>
      <c r="L9" s="76"/>
      <c r="M9" s="76"/>
      <c r="N9" s="72" t="s">
        <v>78</v>
      </c>
      <c r="O9" s="70">
        <v>3</v>
      </c>
      <c r="P9" s="73">
        <v>3</v>
      </c>
    </row>
    <row r="32" ht="15.75" thickBot="1" x14ac:dyDescent="0.3"/>
    <row r="33" spans="1:6" ht="16.5" x14ac:dyDescent="0.25">
      <c r="A33" s="118" t="s">
        <v>139</v>
      </c>
      <c r="B33" s="98" t="s">
        <v>134</v>
      </c>
      <c r="C33" s="98" t="s">
        <v>135</v>
      </c>
      <c r="D33" s="98" t="s">
        <v>136</v>
      </c>
      <c r="E33" s="98" t="s">
        <v>137</v>
      </c>
      <c r="F33" s="99" t="s">
        <v>138</v>
      </c>
    </row>
    <row r="34" spans="1:6" ht="16.5" x14ac:dyDescent="0.3">
      <c r="A34" s="100" t="s">
        <v>114</v>
      </c>
      <c r="B34" s="97">
        <v>18</v>
      </c>
      <c r="C34" s="111">
        <v>0</v>
      </c>
      <c r="D34" s="111">
        <f>+B34-E34-F34</f>
        <v>11</v>
      </c>
      <c r="E34" s="111">
        <v>7</v>
      </c>
      <c r="F34" s="112">
        <v>0</v>
      </c>
    </row>
    <row r="35" spans="1:6" ht="16.5" x14ac:dyDescent="0.3">
      <c r="A35" s="100" t="s">
        <v>110</v>
      </c>
      <c r="B35" s="97">
        <v>82</v>
      </c>
      <c r="C35" s="111">
        <v>0</v>
      </c>
      <c r="D35" s="111">
        <f t="shared" ref="D35:D37" si="0">+B35-E35-F35</f>
        <v>19</v>
      </c>
      <c r="E35" s="111">
        <v>46</v>
      </c>
      <c r="F35" s="112">
        <v>17</v>
      </c>
    </row>
    <row r="36" spans="1:6" ht="15" customHeight="1" x14ac:dyDescent="0.3">
      <c r="A36" s="100" t="s">
        <v>111</v>
      </c>
      <c r="B36" s="97">
        <v>9</v>
      </c>
      <c r="C36" s="111">
        <v>0</v>
      </c>
      <c r="D36" s="111">
        <f t="shared" si="0"/>
        <v>2</v>
      </c>
      <c r="E36" s="111">
        <v>7</v>
      </c>
      <c r="F36" s="112">
        <v>0</v>
      </c>
    </row>
    <row r="37" spans="1:6" ht="16.5" x14ac:dyDescent="0.3">
      <c r="A37" s="100" t="s">
        <v>112</v>
      </c>
      <c r="B37" s="97">
        <v>43</v>
      </c>
      <c r="C37" s="111">
        <v>0</v>
      </c>
      <c r="D37" s="111">
        <f t="shared" si="0"/>
        <v>17</v>
      </c>
      <c r="E37" s="111">
        <v>23</v>
      </c>
      <c r="F37" s="112">
        <v>3</v>
      </c>
    </row>
    <row r="38" spans="1:6" ht="16.5" x14ac:dyDescent="0.3">
      <c r="A38" s="101" t="s">
        <v>106</v>
      </c>
      <c r="B38" s="96" t="s">
        <v>134</v>
      </c>
      <c r="C38" s="113" t="s">
        <v>135</v>
      </c>
      <c r="D38" s="113" t="s">
        <v>136</v>
      </c>
      <c r="E38" s="113" t="s">
        <v>137</v>
      </c>
      <c r="F38" s="114" t="s">
        <v>138</v>
      </c>
    </row>
    <row r="39" spans="1:6" ht="16.5" x14ac:dyDescent="0.3">
      <c r="A39" s="102" t="s">
        <v>117</v>
      </c>
      <c r="B39" s="97">
        <v>73</v>
      </c>
      <c r="C39" s="111">
        <v>0</v>
      </c>
      <c r="D39" s="111">
        <f t="shared" ref="D39:D42" si="1">+B39-E39-F39</f>
        <v>11</v>
      </c>
      <c r="E39" s="111">
        <v>47</v>
      </c>
      <c r="F39" s="112">
        <v>15</v>
      </c>
    </row>
    <row r="40" spans="1:6" ht="16.5" x14ac:dyDescent="0.3">
      <c r="A40" s="102" t="s">
        <v>118</v>
      </c>
      <c r="B40" s="97">
        <v>25</v>
      </c>
      <c r="C40" s="111">
        <v>0</v>
      </c>
      <c r="D40" s="111">
        <f t="shared" si="1"/>
        <v>16</v>
      </c>
      <c r="E40" s="111">
        <v>8</v>
      </c>
      <c r="F40" s="112">
        <v>1</v>
      </c>
    </row>
    <row r="41" spans="1:6" ht="16.5" x14ac:dyDescent="0.3">
      <c r="A41" s="102" t="s">
        <v>119</v>
      </c>
      <c r="B41" s="97">
        <v>20</v>
      </c>
      <c r="C41" s="111">
        <v>0</v>
      </c>
      <c r="D41" s="111">
        <f t="shared" si="1"/>
        <v>8</v>
      </c>
      <c r="E41" s="111">
        <v>11</v>
      </c>
      <c r="F41" s="112">
        <v>1</v>
      </c>
    </row>
    <row r="42" spans="1:6" ht="16.5" x14ac:dyDescent="0.3">
      <c r="A42" s="102" t="s">
        <v>120</v>
      </c>
      <c r="B42" s="97">
        <v>15</v>
      </c>
      <c r="C42" s="111">
        <v>0</v>
      </c>
      <c r="D42" s="111">
        <f t="shared" si="1"/>
        <v>8</v>
      </c>
      <c r="E42" s="111">
        <v>5</v>
      </c>
      <c r="F42" s="112">
        <v>2</v>
      </c>
    </row>
    <row r="43" spans="1:6" ht="16.5" x14ac:dyDescent="0.25">
      <c r="A43" s="101" t="s">
        <v>107</v>
      </c>
      <c r="B43" s="96" t="s">
        <v>134</v>
      </c>
      <c r="C43" s="96" t="s">
        <v>135</v>
      </c>
      <c r="D43" s="96" t="s">
        <v>136</v>
      </c>
      <c r="E43" s="96" t="s">
        <v>137</v>
      </c>
      <c r="F43" s="103" t="s">
        <v>138</v>
      </c>
    </row>
    <row r="44" spans="1:6" ht="16.5" x14ac:dyDescent="0.3">
      <c r="A44" s="104" t="s">
        <v>121</v>
      </c>
      <c r="B44" s="97">
        <v>11</v>
      </c>
      <c r="C44" s="111">
        <v>0</v>
      </c>
      <c r="D44" s="111">
        <f t="shared" ref="D44:D55" si="2">+B44-E44-F44</f>
        <v>7</v>
      </c>
      <c r="E44" s="111">
        <v>4</v>
      </c>
      <c r="F44" s="112">
        <v>0</v>
      </c>
    </row>
    <row r="45" spans="1:6" ht="16.5" x14ac:dyDescent="0.3">
      <c r="A45" s="105" t="s">
        <v>122</v>
      </c>
      <c r="B45" s="97">
        <v>50</v>
      </c>
      <c r="C45" s="111">
        <v>0</v>
      </c>
      <c r="D45" s="111">
        <f t="shared" si="2"/>
        <v>17</v>
      </c>
      <c r="E45" s="111">
        <v>31</v>
      </c>
      <c r="F45" s="112">
        <v>2</v>
      </c>
    </row>
    <row r="46" spans="1:6" ht="16.5" x14ac:dyDescent="0.3">
      <c r="A46" s="104" t="s">
        <v>123</v>
      </c>
      <c r="B46" s="97">
        <v>19</v>
      </c>
      <c r="C46" s="111">
        <v>0</v>
      </c>
      <c r="D46" s="111">
        <f t="shared" si="2"/>
        <v>14</v>
      </c>
      <c r="E46" s="111">
        <v>5</v>
      </c>
      <c r="F46" s="112">
        <v>0</v>
      </c>
    </row>
    <row r="47" spans="1:6" ht="16.5" x14ac:dyDescent="0.3">
      <c r="A47" s="101" t="s">
        <v>108</v>
      </c>
      <c r="B47" s="96" t="s">
        <v>134</v>
      </c>
      <c r="C47" s="113" t="s">
        <v>135</v>
      </c>
      <c r="D47" s="113" t="s">
        <v>136</v>
      </c>
      <c r="E47" s="113" t="s">
        <v>137</v>
      </c>
      <c r="F47" s="114" t="s">
        <v>138</v>
      </c>
    </row>
    <row r="48" spans="1:6" ht="16.5" x14ac:dyDescent="0.3">
      <c r="A48" s="106" t="s">
        <v>126</v>
      </c>
      <c r="B48" s="97">
        <v>5</v>
      </c>
      <c r="C48" s="111">
        <v>0</v>
      </c>
      <c r="D48" s="111">
        <f t="shared" si="2"/>
        <v>4</v>
      </c>
      <c r="E48" s="111">
        <v>1</v>
      </c>
      <c r="F48" s="112">
        <v>0</v>
      </c>
    </row>
    <row r="49" spans="1:6" ht="18" customHeight="1" x14ac:dyDescent="0.3">
      <c r="A49" s="107" t="s">
        <v>124</v>
      </c>
      <c r="B49" s="97">
        <v>23</v>
      </c>
      <c r="C49" s="111">
        <v>0</v>
      </c>
      <c r="D49" s="111">
        <f t="shared" si="2"/>
        <v>6</v>
      </c>
      <c r="E49" s="111">
        <v>17</v>
      </c>
      <c r="F49" s="112">
        <v>0</v>
      </c>
    </row>
    <row r="50" spans="1:6" ht="16.5" x14ac:dyDescent="0.3">
      <c r="A50" s="106" t="s">
        <v>125</v>
      </c>
      <c r="B50" s="97">
        <v>74</v>
      </c>
      <c r="C50" s="111">
        <v>0</v>
      </c>
      <c r="D50" s="111">
        <f t="shared" si="2"/>
        <v>19</v>
      </c>
      <c r="E50" s="111">
        <v>45</v>
      </c>
      <c r="F50" s="112">
        <v>10</v>
      </c>
    </row>
    <row r="51" spans="1:6" ht="16.5" x14ac:dyDescent="0.3">
      <c r="A51" s="101" t="s">
        <v>109</v>
      </c>
      <c r="B51" s="96" t="s">
        <v>134</v>
      </c>
      <c r="C51" s="113" t="s">
        <v>135</v>
      </c>
      <c r="D51" s="113" t="s">
        <v>136</v>
      </c>
      <c r="E51" s="113" t="s">
        <v>137</v>
      </c>
      <c r="F51" s="114" t="s">
        <v>138</v>
      </c>
    </row>
    <row r="52" spans="1:6" ht="16.5" x14ac:dyDescent="0.3">
      <c r="A52" s="108" t="s">
        <v>75</v>
      </c>
      <c r="B52" s="97">
        <v>2</v>
      </c>
      <c r="C52" s="111">
        <v>0</v>
      </c>
      <c r="D52" s="111">
        <f t="shared" si="2"/>
        <v>2</v>
      </c>
      <c r="E52" s="111">
        <v>0</v>
      </c>
      <c r="F52" s="115">
        <v>0</v>
      </c>
    </row>
    <row r="53" spans="1:6" ht="16.5" x14ac:dyDescent="0.3">
      <c r="A53" s="108" t="s">
        <v>76</v>
      </c>
      <c r="B53" s="97">
        <v>42</v>
      </c>
      <c r="C53" s="111">
        <v>0</v>
      </c>
      <c r="D53" s="111">
        <f t="shared" si="2"/>
        <v>11</v>
      </c>
      <c r="E53" s="111">
        <v>22</v>
      </c>
      <c r="F53" s="115">
        <v>9</v>
      </c>
    </row>
    <row r="54" spans="1:6" ht="16.5" x14ac:dyDescent="0.3">
      <c r="A54" s="108" t="s">
        <v>77</v>
      </c>
      <c r="B54" s="97">
        <v>41</v>
      </c>
      <c r="C54" s="111">
        <v>0</v>
      </c>
      <c r="D54" s="111">
        <f t="shared" si="2"/>
        <v>6</v>
      </c>
      <c r="E54" s="111">
        <v>25</v>
      </c>
      <c r="F54" s="115">
        <v>10</v>
      </c>
    </row>
    <row r="55" spans="1:6" ht="17.25" thickBot="1" x14ac:dyDescent="0.35">
      <c r="A55" s="109" t="s">
        <v>78</v>
      </c>
      <c r="B55" s="110">
        <v>3</v>
      </c>
      <c r="C55" s="116">
        <v>0</v>
      </c>
      <c r="D55" s="116">
        <f t="shared" si="2"/>
        <v>0</v>
      </c>
      <c r="E55" s="116">
        <v>0</v>
      </c>
      <c r="F55" s="117">
        <v>3</v>
      </c>
    </row>
  </sheetData>
  <mergeCells count="21">
    <mergeCell ref="P6:P7"/>
    <mergeCell ref="N3:P3"/>
    <mergeCell ref="K3:M3"/>
    <mergeCell ref="H3:J3"/>
    <mergeCell ref="E3:G3"/>
    <mergeCell ref="M6:M7"/>
    <mergeCell ref="K6:K7"/>
    <mergeCell ref="L6:L7"/>
    <mergeCell ref="N6:N7"/>
    <mergeCell ref="O6:O7"/>
    <mergeCell ref="C3:C4"/>
    <mergeCell ref="D3:D4"/>
    <mergeCell ref="G6:G7"/>
    <mergeCell ref="D6:D7"/>
    <mergeCell ref="J6:J7"/>
    <mergeCell ref="I6:I7"/>
    <mergeCell ref="B6:B7"/>
    <mergeCell ref="C6:C7"/>
    <mergeCell ref="E6:E7"/>
    <mergeCell ref="F6:F7"/>
    <mergeCell ref="H6:H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Hoja1!Títulos_a_imprimir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Hernán</dc:creator>
  <cp:lastModifiedBy>hp</cp:lastModifiedBy>
  <cp:lastPrinted>2017-02-01T14:30:14Z</cp:lastPrinted>
  <dcterms:created xsi:type="dcterms:W3CDTF">2013-12-05T16:49:57Z</dcterms:created>
  <dcterms:modified xsi:type="dcterms:W3CDTF">2020-10-16T13:52:05Z</dcterms:modified>
</cp:coreProperties>
</file>